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I_220 4 Modernizace silnice Děpoltovice (KK účel_dotace)\zadávací řízení\03_výkaz_výměr\"/>
    </mc:Choice>
  </mc:AlternateContent>
  <bookViews>
    <workbookView xWindow="240" yWindow="120" windowWidth="14940" windowHeight="9225"/>
  </bookViews>
  <sheets>
    <sheet name="Souhrn" sheetId="1" r:id="rId1"/>
    <sheet name="0 - SO103" sheetId="2" r:id="rId2"/>
    <sheet name="1 - SO431" sheetId="3" r:id="rId3"/>
    <sheet name="2 - VRN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SO103'!$A$1:$M$403</definedName>
    <definedName name="_xlnm.Print_Titles" localSheetId="1">'0 - SO103'!$27:$29</definedName>
    <definedName name="_xlnm.Print_Area" localSheetId="2">'1 - SO431'!$A$1:$M$761</definedName>
    <definedName name="_xlnm.Print_Titles" localSheetId="2">'1 - SO431'!$39:$41</definedName>
    <definedName name="_xlnm.Print_Area" localSheetId="3">'2 - VRN'!$A$1:$M$102</definedName>
    <definedName name="_xlnm.Print_Titles" localSheetId="3">'2 - VRN'!$23:$25</definedName>
  </definedNames>
  <calcPr/>
</workbook>
</file>

<file path=xl/calcChain.xml><?xml version="1.0" encoding="utf-8"?>
<calcChain xmlns="http://schemas.openxmlformats.org/spreadsheetml/2006/main">
  <c i="4" l="1" r="J85"/>
  <c r="R80"/>
  <c r="Q80"/>
  <c r="R75"/>
  <c r="Q75"/>
  <c r="R70"/>
  <c r="Q70"/>
  <c r="R65"/>
  <c r="R85"/>
  <c r="Q65"/>
  <c r="Q85"/>
  <c r="J62"/>
  <c r="R57"/>
  <c r="Q57"/>
  <c r="R52"/>
  <c r="Q52"/>
  <c r="R47"/>
  <c r="Q47"/>
  <c r="R42"/>
  <c r="Q42"/>
  <c r="R37"/>
  <c r="Q37"/>
  <c r="R32"/>
  <c r="Q32"/>
  <c r="R27"/>
  <c r="R62"/>
  <c r="Q27"/>
  <c r="Q62"/>
  <c r="S62"/>
  <c r="S20"/>
  <c r="A13"/>
  <c r="R11"/>
  <c r="Q11"/>
  <c r="S11"/>
  <c i="1" r="S22"/>
  <c i="3" r="J744"/>
  <c r="R739"/>
  <c r="R744"/>
  <c r="Q739"/>
  <c r="Q744"/>
  <c r="S744"/>
  <c r="S37"/>
  <c r="J736"/>
  <c r="R731"/>
  <c r="R736"/>
  <c r="Q731"/>
  <c r="Q736"/>
  <c r="S736"/>
  <c r="S36"/>
  <c r="J728"/>
  <c r="R723"/>
  <c r="Q723"/>
  <c r="R718"/>
  <c r="Q718"/>
  <c r="R713"/>
  <c r="Q713"/>
  <c r="R708"/>
  <c r="R728"/>
  <c r="Q708"/>
  <c r="Q728"/>
  <c r="S728"/>
  <c r="S35"/>
  <c r="J705"/>
  <c r="R700"/>
  <c r="Q700"/>
  <c r="R695"/>
  <c r="Q695"/>
  <c r="R690"/>
  <c r="R705"/>
  <c r="Q690"/>
  <c r="Q705"/>
  <c r="S705"/>
  <c r="S34"/>
  <c r="J687"/>
  <c r="R682"/>
  <c r="Q682"/>
  <c r="R677"/>
  <c r="R687"/>
  <c r="Q677"/>
  <c r="Q687"/>
  <c r="S687"/>
  <c r="S33"/>
  <c r="J674"/>
  <c r="R669"/>
  <c r="Q669"/>
  <c r="R664"/>
  <c r="Q664"/>
  <c r="R659"/>
  <c r="R674"/>
  <c r="Q659"/>
  <c r="Q674"/>
  <c r="S674"/>
  <c r="S32"/>
  <c r="J656"/>
  <c r="R651"/>
  <c r="Q651"/>
  <c r="R646"/>
  <c r="Q646"/>
  <c r="R641"/>
  <c r="Q641"/>
  <c r="R636"/>
  <c r="Q636"/>
  <c r="R631"/>
  <c r="Q631"/>
  <c r="R626"/>
  <c r="Q626"/>
  <c r="R621"/>
  <c r="Q621"/>
  <c r="R616"/>
  <c r="Q616"/>
  <c r="R611"/>
  <c r="Q611"/>
  <c r="R606"/>
  <c r="Q606"/>
  <c r="R601"/>
  <c r="R656"/>
  <c r="Q601"/>
  <c r="Q656"/>
  <c r="S656"/>
  <c r="S31"/>
  <c r="J598"/>
  <c r="R593"/>
  <c r="Q593"/>
  <c r="R588"/>
  <c r="Q588"/>
  <c r="R583"/>
  <c r="Q583"/>
  <c r="R578"/>
  <c r="Q578"/>
  <c r="R573"/>
  <c r="Q573"/>
  <c r="R568"/>
  <c r="Q568"/>
  <c r="R563"/>
  <c r="Q563"/>
  <c r="R558"/>
  <c r="Q558"/>
  <c r="R553"/>
  <c r="R598"/>
  <c r="Q553"/>
  <c r="Q598"/>
  <c r="S598"/>
  <c r="S30"/>
  <c r="J550"/>
  <c r="R545"/>
  <c r="Q545"/>
  <c r="R540"/>
  <c r="Q540"/>
  <c r="R535"/>
  <c r="Q535"/>
  <c r="R530"/>
  <c r="Q530"/>
  <c r="R525"/>
  <c r="Q525"/>
  <c r="R520"/>
  <c r="Q520"/>
  <c r="R515"/>
  <c r="Q515"/>
  <c r="R510"/>
  <c r="Q510"/>
  <c r="R505"/>
  <c r="Q505"/>
  <c r="R500"/>
  <c r="Q500"/>
  <c r="R495"/>
  <c r="Q495"/>
  <c r="R490"/>
  <c r="Q490"/>
  <c r="R485"/>
  <c r="Q485"/>
  <c r="R480"/>
  <c r="Q480"/>
  <c r="R475"/>
  <c r="Q475"/>
  <c r="R470"/>
  <c r="Q470"/>
  <c r="R465"/>
  <c r="R550"/>
  <c r="Q465"/>
  <c r="Q550"/>
  <c r="S550"/>
  <c r="S29"/>
  <c r="J462"/>
  <c r="R457"/>
  <c r="Q457"/>
  <c r="R452"/>
  <c r="R462"/>
  <c r="Q452"/>
  <c r="Q462"/>
  <c r="S462"/>
  <c r="S28"/>
  <c r="J449"/>
  <c r="R444"/>
  <c r="Q444"/>
  <c r="R439"/>
  <c r="Q439"/>
  <c r="R434"/>
  <c r="Q434"/>
  <c r="R429"/>
  <c r="R449"/>
  <c r="Q429"/>
  <c r="Q449"/>
  <c r="S449"/>
  <c r="S27"/>
  <c r="J426"/>
  <c r="R421"/>
  <c r="Q421"/>
  <c r="R416"/>
  <c r="Q416"/>
  <c r="R411"/>
  <c r="Q411"/>
  <c r="R406"/>
  <c r="Q406"/>
  <c r="R401"/>
  <c r="Q401"/>
  <c r="R396"/>
  <c r="Q396"/>
  <c r="R391"/>
  <c r="Q391"/>
  <c r="R386"/>
  <c r="Q386"/>
  <c r="R381"/>
  <c r="R426"/>
  <c r="Q381"/>
  <c r="Q426"/>
  <c r="S426"/>
  <c r="S26"/>
  <c r="J378"/>
  <c r="R373"/>
  <c r="Q373"/>
  <c r="R368"/>
  <c r="Q368"/>
  <c r="R363"/>
  <c r="Q363"/>
  <c r="R358"/>
  <c r="Q358"/>
  <c r="R353"/>
  <c r="Q353"/>
  <c r="R348"/>
  <c r="Q348"/>
  <c r="R343"/>
  <c r="Q343"/>
  <c r="R338"/>
  <c r="R378"/>
  <c r="Q338"/>
  <c r="Q378"/>
  <c r="S378"/>
  <c r="S25"/>
  <c r="J335"/>
  <c r="R330"/>
  <c r="Q330"/>
  <c r="R325"/>
  <c r="Q325"/>
  <c r="R320"/>
  <c r="Q320"/>
  <c r="R315"/>
  <c r="Q315"/>
  <c r="R310"/>
  <c r="Q310"/>
  <c r="R305"/>
  <c r="Q305"/>
  <c r="R300"/>
  <c r="Q300"/>
  <c r="R295"/>
  <c r="Q295"/>
  <c r="R290"/>
  <c r="Q290"/>
  <c r="R285"/>
  <c r="Q285"/>
  <c r="R280"/>
  <c r="Q280"/>
  <c r="R275"/>
  <c r="Q275"/>
  <c r="R270"/>
  <c r="R335"/>
  <c r="Q270"/>
  <c r="Q335"/>
  <c r="S335"/>
  <c r="S24"/>
  <c r="J267"/>
  <c r="R262"/>
  <c r="Q262"/>
  <c r="R257"/>
  <c r="Q257"/>
  <c r="R252"/>
  <c r="Q252"/>
  <c r="R247"/>
  <c r="Q247"/>
  <c r="R242"/>
  <c r="Q242"/>
  <c r="R237"/>
  <c r="Q237"/>
  <c r="R232"/>
  <c r="Q232"/>
  <c r="R227"/>
  <c r="Q227"/>
  <c r="R222"/>
  <c r="Q222"/>
  <c r="R217"/>
  <c r="R267"/>
  <c r="Q217"/>
  <c r="Q267"/>
  <c r="S267"/>
  <c r="S23"/>
  <c r="J214"/>
  <c r="R209"/>
  <c r="Q209"/>
  <c r="R204"/>
  <c r="Q204"/>
  <c r="R199"/>
  <c r="Q199"/>
  <c r="R194"/>
  <c r="Q194"/>
  <c r="R189"/>
  <c r="Q189"/>
  <c r="R184"/>
  <c r="Q184"/>
  <c r="R179"/>
  <c r="Q179"/>
  <c r="R174"/>
  <c r="Q174"/>
  <c r="R169"/>
  <c r="Q169"/>
  <c r="R164"/>
  <c r="R214"/>
  <c r="Q164"/>
  <c r="Q214"/>
  <c r="S214"/>
  <c r="S22"/>
  <c r="J161"/>
  <c r="R156"/>
  <c r="Q156"/>
  <c r="R151"/>
  <c r="Q151"/>
  <c r="R146"/>
  <c r="Q146"/>
  <c r="R141"/>
  <c r="Q141"/>
  <c r="R136"/>
  <c r="Q136"/>
  <c r="R131"/>
  <c r="Q131"/>
  <c r="R126"/>
  <c r="Q126"/>
  <c r="R121"/>
  <c r="Q121"/>
  <c r="R116"/>
  <c r="Q116"/>
  <c r="R111"/>
  <c r="Q111"/>
  <c r="R106"/>
  <c r="Q106"/>
  <c r="R101"/>
  <c r="Q101"/>
  <c r="R96"/>
  <c r="Q96"/>
  <c r="R91"/>
  <c r="Q91"/>
  <c r="R86"/>
  <c r="Q86"/>
  <c r="R81"/>
  <c r="Q81"/>
  <c r="R76"/>
  <c r="R161"/>
  <c r="Q76"/>
  <c r="Q161"/>
  <c r="S161"/>
  <c r="S21"/>
  <c r="J73"/>
  <c r="R68"/>
  <c r="Q68"/>
  <c r="R63"/>
  <c r="Q63"/>
  <c r="R58"/>
  <c r="Q58"/>
  <c r="R53"/>
  <c r="Q53"/>
  <c r="R48"/>
  <c r="Q48"/>
  <c r="R43"/>
  <c r="R73"/>
  <c r="Q43"/>
  <c r="Q73"/>
  <c r="S73"/>
  <c r="S20"/>
  <c r="A13"/>
  <c r="R11"/>
  <c r="Q11"/>
  <c r="S11"/>
  <c i="1" r="S21"/>
  <c i="2" r="J386"/>
  <c r="R381"/>
  <c r="R386"/>
  <c r="Q381"/>
  <c r="Q386"/>
  <c r="S386"/>
  <c r="S25"/>
  <c r="J378"/>
  <c r="R373"/>
  <c r="Q373"/>
  <c r="R368"/>
  <c r="Q368"/>
  <c r="R363"/>
  <c r="Q363"/>
  <c r="R358"/>
  <c r="Q358"/>
  <c r="R353"/>
  <c r="Q353"/>
  <c r="R348"/>
  <c r="Q348"/>
  <c r="R343"/>
  <c r="Q343"/>
  <c r="R338"/>
  <c r="Q338"/>
  <c r="R333"/>
  <c r="Q333"/>
  <c r="R328"/>
  <c r="Q328"/>
  <c r="R323"/>
  <c r="Q323"/>
  <c r="R318"/>
  <c r="Q318"/>
  <c r="R313"/>
  <c r="R378"/>
  <c r="Q313"/>
  <c r="Q378"/>
  <c r="S378"/>
  <c r="S24"/>
  <c r="J310"/>
  <c r="R305"/>
  <c r="Q305"/>
  <c r="R300"/>
  <c r="Q300"/>
  <c r="R295"/>
  <c r="Q295"/>
  <c r="R290"/>
  <c r="Q290"/>
  <c r="R285"/>
  <c r="Q285"/>
  <c r="R280"/>
  <c r="Q280"/>
  <c r="R275"/>
  <c r="Q275"/>
  <c r="R270"/>
  <c r="Q270"/>
  <c r="R265"/>
  <c r="Q265"/>
  <c r="R260"/>
  <c r="Q260"/>
  <c r="R255"/>
  <c r="Q255"/>
  <c r="R250"/>
  <c r="Q250"/>
  <c r="R245"/>
  <c r="Q245"/>
  <c r="R240"/>
  <c r="Q240"/>
  <c r="R235"/>
  <c r="Q235"/>
  <c r="R230"/>
  <c r="R310"/>
  <c r="Q230"/>
  <c r="Q310"/>
  <c r="S310"/>
  <c r="S23"/>
  <c r="J227"/>
  <c r="R222"/>
  <c r="Q222"/>
  <c r="R217"/>
  <c r="Q217"/>
  <c r="R212"/>
  <c r="Q212"/>
  <c r="R207"/>
  <c r="Q207"/>
  <c r="R202"/>
  <c r="Q202"/>
  <c r="R197"/>
  <c r="Q197"/>
  <c r="R192"/>
  <c r="R227"/>
  <c r="Q192"/>
  <c r="Q227"/>
  <c r="S227"/>
  <c r="S22"/>
  <c r="J189"/>
  <c r="R184"/>
  <c r="Q184"/>
  <c r="R179"/>
  <c r="Q179"/>
  <c r="R174"/>
  <c r="Q174"/>
  <c r="R169"/>
  <c r="Q169"/>
  <c r="R164"/>
  <c r="Q164"/>
  <c r="R159"/>
  <c r="Q159"/>
  <c r="R154"/>
  <c r="Q154"/>
  <c r="R149"/>
  <c r="Q149"/>
  <c r="R144"/>
  <c r="Q144"/>
  <c r="R139"/>
  <c r="Q139"/>
  <c r="R134"/>
  <c r="Q134"/>
  <c r="R129"/>
  <c r="R189"/>
  <c r="Q129"/>
  <c r="Q189"/>
  <c r="S189"/>
  <c r="S21"/>
  <c r="J126"/>
  <c r="R121"/>
  <c r="Q121"/>
  <c r="R116"/>
  <c r="Q116"/>
  <c r="R111"/>
  <c r="Q111"/>
  <c r="R106"/>
  <c r="Q106"/>
  <c r="R101"/>
  <c r="Q101"/>
  <c r="R96"/>
  <c r="Q96"/>
  <c r="R91"/>
  <c r="Q91"/>
  <c r="R86"/>
  <c r="Q86"/>
  <c r="R81"/>
  <c r="Q81"/>
  <c r="R76"/>
  <c r="Q76"/>
  <c r="R71"/>
  <c r="Q71"/>
  <c r="R66"/>
  <c r="Q66"/>
  <c r="R61"/>
  <c r="Q61"/>
  <c r="R56"/>
  <c r="Q56"/>
  <c r="R51"/>
  <c r="Q51"/>
  <c r="R46"/>
  <c r="Q46"/>
  <c r="R41"/>
  <c r="Q41"/>
  <c r="R36"/>
  <c r="Q36"/>
  <c r="R31"/>
  <c r="R126"/>
  <c r="Q31"/>
  <c r="Q126"/>
  <c r="S126"/>
  <c r="S20"/>
  <c r="A13"/>
  <c r="R11"/>
  <c r="Q11"/>
  <c r="S11"/>
  <c i="1" r="S20"/>
  <c r="F22"/>
  <c r="D22"/>
  <c r="F21"/>
  <c r="D21"/>
  <c r="F20"/>
  <c r="D20"/>
  <c i="4" l="1" r="S85"/>
  <c r="S2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<sst xmlns="http://schemas.openxmlformats.org/spreadsheetml/2006/main">
  <si>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</si>
  <si>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</si>
  <si>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TÚ_S_049_2 - III/220 4 Modernizace silnice Děpoltovice - část obec Děpoltovice </t>
  </si>
  <si>
    <t>14.01.2025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</si>
  <si>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</si>
  <si>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</si>
  <si>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</si>
  <si>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</si>
  <si>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</si>
  <si>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</si>
  <si>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</si>
  <si>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</si>
  <si>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</si>
  <si>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</si>
  <si>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</si>
  <si>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</si>
  <si>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</si>
  <si>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</si>
  <si>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</si>
  <si>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SO103</t>
  </si>
  <si>
    <t>Chodník Děpoltovice</t>
  </si>
  <si>
    <t>SO431</t>
  </si>
  <si>
    <t>Veřejné osvětlení</t>
  </si>
  <si>
    <t>VRN</t>
  </si>
  <si>
    <t>Ostatní náklady, vedlejší rozpočtové náklady</t>
  </si>
  <si>
    <t>SOUPIS PRACÍ</t>
  </si>
  <si>
    <t xml:space="preserve">Objekt: </t>
  </si>
  <si>
    <t xml:space="preserve">Celková cena (bez DPH): </t>
  </si>
  <si>
    <t>SO103 - Chodník Děpoltovice</t>
  </si>
  <si>
    <t xml:space="preserve">Celková cena (s DPH): </t>
  </si>
  <si>
    <t>SOUHRN</t>
  </si>
  <si>
    <t>Kód</t>
  </si>
  <si>
    <t>Název</t>
  </si>
  <si>
    <t>D2</t>
  </si>
  <si>
    <t>001: Zemní práce</t>
  </si>
  <si>
    <t>D3</t>
  </si>
  <si>
    <t>005: Komunikace</t>
  </si>
  <si>
    <t>D4</t>
  </si>
  <si>
    <t>008: Trubní vedení</t>
  </si>
  <si>
    <t>D5</t>
  </si>
  <si>
    <t>009: Ostatní konstrukce a práce</t>
  </si>
  <si>
    <t>D6</t>
  </si>
  <si>
    <t>091: Bourání konstrukcí - demolice</t>
  </si>
  <si>
    <t>D7</t>
  </si>
  <si>
    <t>099: Přesun hmot HSV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</si>
  <si>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</si>
  <si>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</si>
  <si>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</si>
  <si>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</si>
  <si>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</si>
  <si>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</si>
  <si>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</si>
  <si>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</si>
  <si>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D2 - 001: Zemní práce</t>
  </si>
  <si>
    <t>005724701</t>
  </si>
  <si>
    <t>Osivo směs travní univerzál</t>
  </si>
  <si>
    <t>KG</t>
  </si>
  <si>
    <t>doplňující popis</t>
  </si>
  <si>
    <t>výměra</t>
  </si>
  <si>
    <t>770*0,03 = 23,100000 =&gt; A</t>
  </si>
  <si>
    <t>technická specifikace</t>
  </si>
  <si>
    <t>cenová soustava</t>
  </si>
  <si>
    <t>10364100</t>
  </si>
  <si>
    <t>zemina pro terénní úpravy - tříděná</t>
  </si>
  <si>
    <t>t</t>
  </si>
  <si>
    <t>34*1,8 = 61,200000 =&gt; A _x000d_
Celkem: A = 61,200000 =&gt; B</t>
  </si>
  <si>
    <t>10364101</t>
  </si>
  <si>
    <t xml:space="preserve">Zemina pro terénní úpravy -  ornice</t>
  </si>
  <si>
    <t>770*0,1*1,8 = 138,600000 =&gt; A _x000d_
Celkem: A = 138,600000 =&gt; B</t>
  </si>
  <si>
    <t>111251101</t>
  </si>
  <si>
    <t>Odstranění křovin a stromů průměru kmene do 100 mm i s kořeny sklonu terénu do 1:5 z celkové plochy do 100 m2 strojně</t>
  </si>
  <si>
    <t>M2</t>
  </si>
  <si>
    <t>Odstranění křovin a stromů s odstraněním kořenů strojně průměru kmene do 100 mm v rovině nebo ve svahu sklonu terénu do 1:5, při celkové ploše do 100 m2</t>
  </si>
  <si>
    <t>CS ÚRS 2024 02</t>
  </si>
  <si>
    <t>115101202</t>
  </si>
  <si>
    <t>Čerpání vody na dopravní výšku do 10 m průměrný přítok do 1000 l/min</t>
  </si>
  <si>
    <t>HOD</t>
  </si>
  <si>
    <t>115101302</t>
  </si>
  <si>
    <t>Pohotovost čerpací soupravy pro dopravní výšku do 10 m přítok do 1000 l/min</t>
  </si>
  <si>
    <t>DEN</t>
  </si>
  <si>
    <t>122252204</t>
  </si>
  <si>
    <t>Odkopávky a prokopávky nezapažené pro silnice a dálnice v hornině třídy těžitelnosti I objem do 500 m3 strojně</t>
  </si>
  <si>
    <t>M3</t>
  </si>
  <si>
    <t>Odkopávky a prokopávky nezapažené pro silnice a dálnice strojně v hornině třídy těžitelnosti I přes 100 do 500 m3</t>
  </si>
  <si>
    <t>445+6 = 451,000000 =&gt; A _x000d_
Celkem: A = 451,000000 =&gt; B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</si>
  <si>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</si>
  <si>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</si>
  <si>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</si>
  <si>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162301501</t>
  </si>
  <si>
    <t>Vodorovné přemístění křovin do 5 km D kmene do 100 mm</t>
  </si>
  <si>
    <t>Vodorovné přemístění smýcených křovin do průměru kmene 100 mm na vzdálenost do 5 000 m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</si>
  <si>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</si>
  <si>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</si>
  <si>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</si>
  <si>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</si>
  <si>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</si>
  <si>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</si>
  <si>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171151103</t>
  </si>
  <si>
    <t>Uložení sypaniny z hornin soudržných do násypů zhutněných strojně</t>
  </si>
  <si>
    <t>Uložení sypanin do násypů strojně s rozprostřením sypaniny ve vrstvách a s hrubým urovnáním zhutněných z hornin soudržných jakékoliv třídy těžitelnosti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</si>
  <si>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</si>
  <si>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</si>
  <si>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</si>
  <si>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451*1,8 = 811,800000 =&gt; A _x000d_
Celkem: A = 811,800000 =&gt; B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</si>
  <si>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</si>
  <si>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</si>
  <si>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</si>
  <si>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181351113</t>
  </si>
  <si>
    <t>Rozprostření ornice tl vrstvy do 200 mm pl přes 500 m2 v rovině nebo ve svahu do 1:5 strojně</t>
  </si>
  <si>
    <t>Rozprostření a urovnání ornice v rovině nebo ve svahu sklonu do 1:5 strojně při souvislé ploše přes 500 m2, tl. vrstvy do 200 mm</t>
  </si>
  <si>
    <t>181411121</t>
  </si>
  <si>
    <t>Založení lučního trávníku výsevem plochy do 1000 m2 v rovině a ve svahu do 1:5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</si>
  <si>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</si>
  <si>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</si>
  <si>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</si>
  <si>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159+26+286+12+102 = 585,000000 =&gt; A _x000d_
Celkem: A = 585,000000 =&gt; B</t>
  </si>
  <si>
    <t>182151111</t>
  </si>
  <si>
    <t>Svahování v zářezech v hornině třídy těžitelnosti I skupiny 1 až 3 strojně</t>
  </si>
  <si>
    <t>Svahování trvalých svahů do projektovaných profilů strojně s potřebným přemístěním výkopku při svahování v zářezech v hornině třídy těžitelnosti I, skupiny 1 až 3</t>
  </si>
  <si>
    <t>182251101</t>
  </si>
  <si>
    <t>Svahování násypů strojně</t>
  </si>
  <si>
    <t>Svahování trvalých svahů do projektovaných profilů strojně s potřebným přemístěním výkopku při svahování násypů v jakékoliv hornině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</si>
  <si>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</si>
  <si>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</si>
  <si>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</si>
  <si>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</si>
  <si>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</si>
  <si>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</si>
  <si>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D3 - 005: Komunikace</t>
  </si>
  <si>
    <t>561121111</t>
  </si>
  <si>
    <t>Podklad z mechanicky zpevněné zeminy MZ tl 150 mm</t>
  </si>
  <si>
    <t>564851111</t>
  </si>
  <si>
    <t>Podklad ze štěrkodrtě ŠDa tl 150 mm</t>
  </si>
  <si>
    <t>564911511</t>
  </si>
  <si>
    <t>Podklad z R-materiálu tl 50 mm</t>
  </si>
  <si>
    <t>564952111</t>
  </si>
  <si>
    <t>Podklad z mechanicky zpevněného kameniva MZK tl 150 mm</t>
  </si>
  <si>
    <t>59245005</t>
  </si>
  <si>
    <t>dlažba skladebná betonová 200x100mm tl 80mm barevná</t>
  </si>
  <si>
    <t>159*0,7*1,03 = 114,639000 =&gt; A</t>
  </si>
  <si>
    <t>59245008</t>
  </si>
  <si>
    <t>dlažba skladebná betonová 200x100mm tl 60mm barevná</t>
  </si>
  <si>
    <t>286*0,7*1,03 = 206,206000 =&gt; A</t>
  </si>
  <si>
    <t>59245018</t>
  </si>
  <si>
    <t>dlažba skladebná betonová 200x100mm tl 60mm přírodní</t>
  </si>
  <si>
    <t>286*0,3*1,03 = 88,374000 =&gt; A</t>
  </si>
  <si>
    <t>59245019</t>
  </si>
  <si>
    <t>dlažba pro nevidomé betonová 200x100mm tl 60mm přírodní</t>
  </si>
  <si>
    <t>12*1,03 = 12,360000 =&gt; A</t>
  </si>
  <si>
    <t>59245020</t>
  </si>
  <si>
    <t>dlažba skladebná betonová 200x100mm tl 80mm přírodní</t>
  </si>
  <si>
    <t>159*0,3*1,03 = 49,131000 =&gt; A</t>
  </si>
  <si>
    <t>59245225</t>
  </si>
  <si>
    <t>dlažba pro nevidomé betonová 200x100mm tl 80mm přírodní</t>
  </si>
  <si>
    <t>26*1,03 = 26,780000 =&gt; A</t>
  </si>
  <si>
    <t>596211122</t>
  </si>
  <si>
    <t>Kladení zámkové dlažby komunikací pro pěší tl 60 mm skupiny B pl do 300 m2</t>
  </si>
  <si>
    <t>596211222</t>
  </si>
  <si>
    <t>Kladení zámkové dlažby komunikací pro pěší tl 80 mm skupiny B pl do 300 m2</t>
  </si>
  <si>
    <t>D4 - 008: Trubní vedení</t>
  </si>
  <si>
    <t>28661933</t>
  </si>
  <si>
    <t>Poklop litinový 600 B125</t>
  </si>
  <si>
    <t>KUS</t>
  </si>
  <si>
    <t>5922375R</t>
  </si>
  <si>
    <t>Trouba betonová s těsnením např.TBH-Q 60/250/Z D60x250x10 cm</t>
  </si>
  <si>
    <t>800500043</t>
  </si>
  <si>
    <t>Dod+mtz kanal.žb šachta -komplet dle PD</t>
  </si>
  <si>
    <t>800500048</t>
  </si>
  <si>
    <t>Dod+mtz lapač splavenin +česle -komplet dle PD</t>
  </si>
  <si>
    <t>1 = 1,000000 =&gt; A _x000d_
Celkem: A = 1,000000 =&gt; B</t>
  </si>
  <si>
    <t>812442121</t>
  </si>
  <si>
    <t>Montáž potrubí z trub TBP těsněných pryžovými kroužky otevřený výkop sklon do 20 % DN 600</t>
  </si>
  <si>
    <t>M</t>
  </si>
  <si>
    <t>30+35 = 65,000000 =&gt; A _x000d_
Celkem: A = 65,000000 =&gt; B</t>
  </si>
  <si>
    <t>81250001R</t>
  </si>
  <si>
    <t>Šikmé zaříznutí potrubí na výtoku</t>
  </si>
  <si>
    <t>899103112</t>
  </si>
  <si>
    <t>Osazení poklopů litinových nebo ocelových včetně rámů pro třídu zatížení B125, C250</t>
  </si>
  <si>
    <t>D5 - 009: Ostatní konstrukce a práce</t>
  </si>
  <si>
    <t>4044404R</t>
  </si>
  <si>
    <t>Značka dopravní svislá FeZn -dle PD</t>
  </si>
  <si>
    <t>40445225</t>
  </si>
  <si>
    <t>sloupek pro dopravní značku Zn D 60mm v 3,5m</t>
  </si>
  <si>
    <t>59217016</t>
  </si>
  <si>
    <t>obrubník betonový chodníkový 100x8x25 cm</t>
  </si>
  <si>
    <t>59217029</t>
  </si>
  <si>
    <t>obrubník betonový silniční nájezdový 100x15x15 cm</t>
  </si>
  <si>
    <t>59217031</t>
  </si>
  <si>
    <t>obrubník silniční betonový 1000x150x250mm</t>
  </si>
  <si>
    <t>5922371R</t>
  </si>
  <si>
    <t>Trouba betonová s těsnením např.TBH-Q 60/250/Z D 60x250x7,5 cm</t>
  </si>
  <si>
    <t>90050102R</t>
  </si>
  <si>
    <t>Dod+mtz nový plot v=1,6m -ocel.sloupky, drát.pletivo, bet.patky, vč.brány</t>
  </si>
  <si>
    <t>912411212</t>
  </si>
  <si>
    <t>Pružný výstražný maják plastový D 600 mm prosvětlený běžný ostrůvek</t>
  </si>
  <si>
    <t>914111111</t>
  </si>
  <si>
    <t>Montáž svislé dopravní značky do velikosti 1 m2 objímkami na sloupek nebo konzolu</t>
  </si>
  <si>
    <t>914511112</t>
  </si>
  <si>
    <t>Montáž sloupku dopravních značek délky do 3,5 m s betonovým základem a patkou</t>
  </si>
  <si>
    <t>916131213</t>
  </si>
  <si>
    <t>Osazení silničního obrubníku betonového stojatého s boční opěrou do lože z betonu prostého</t>
  </si>
  <si>
    <t>24+4+358+126 = 512,000000 =&gt; A _x000d_
Celkem: A = 512,000000 =&gt; B</t>
  </si>
  <si>
    <t>916231213</t>
  </si>
  <si>
    <t>Osazení chodníkového obrubníku betonového stojatého s boční opěrou do lože z betonu prostého</t>
  </si>
  <si>
    <t>919511112</t>
  </si>
  <si>
    <t>Čela propustků z lomového kamene</t>
  </si>
  <si>
    <t>5*0,3 = 1,500000 =&gt; A _x000d_
Celkem: A = 1,500000 =&gt; B</t>
  </si>
  <si>
    <t>919521015</t>
  </si>
  <si>
    <t>Zřízení propustků z trub betonových DN 600</t>
  </si>
  <si>
    <t>94320160R</t>
  </si>
  <si>
    <t>Bezbariérový zastávkový obrubník, povrch hladký - přímý, BZO 350, délka 1000 mm, šířka 435 mm, výška 350 mm, přírodní</t>
  </si>
  <si>
    <t>KS</t>
  </si>
  <si>
    <t>94320161R</t>
  </si>
  <si>
    <t>Bezbariérový zastávkový obrubník, povrch hladký - náběhový pravý, levý BZO 350-330 P, délka 1000 mm, šířka 435 mm, výška 350/330 mm, přírodní</t>
  </si>
  <si>
    <t>D6 - 091: Bourání konstrukcí - demolice</t>
  </si>
  <si>
    <t>113106121</t>
  </si>
  <si>
    <t>Rozebrání dlažeb komunikací pro pěší z betonových dlaždic</t>
  </si>
  <si>
    <t>113106123</t>
  </si>
  <si>
    <t>Rozebrání dlažeb komunikací pro pěší ze zámkových dlaždic (ke zpětnému použití)</t>
  </si>
  <si>
    <t>35 = 35,000000 =&gt; A _x000d_
Celkem: A = 35,000000 =&gt; B</t>
  </si>
  <si>
    <t>113107131</t>
  </si>
  <si>
    <t>Odstranění podkladu z betonu prostého tl 150 mm ručně</t>
  </si>
  <si>
    <t>113107162</t>
  </si>
  <si>
    <t>Odstranění podkladu pl přes 50 do 200 m2 z kameniva drceného do tl 200 mm</t>
  </si>
  <si>
    <t>113201111</t>
  </si>
  <si>
    <t>Vytrhání obrub chodníkových</t>
  </si>
  <si>
    <t>810441811</t>
  </si>
  <si>
    <t>Bourání stávajícího potrubí z betonu DN přes 400 do 600</t>
  </si>
  <si>
    <t>Bourání stávajícího potrubí z betonu v otevřeném výkopu DN přes 400 do 600</t>
  </si>
  <si>
    <t>961044111</t>
  </si>
  <si>
    <t>Bourání základů z betonu prostého</t>
  </si>
  <si>
    <t>966003818</t>
  </si>
  <si>
    <t>Rozebrání oplocení s příčníky a ocelovými sloupky z prken a latí</t>
  </si>
  <si>
    <t>997013631</t>
  </si>
  <si>
    <t>Poplatek za uložení na skládce (skládkovné) stavebního odpadu směsného kód odpadu 17 09 04</t>
  </si>
  <si>
    <t>Poplatek za uložení stavebního odpadu na skládce (skládkovné) směsného stavebního a demoličního zatříděného do Katalogu odpadů pod kódem 17 09 04</t>
  </si>
  <si>
    <t>997221551</t>
  </si>
  <si>
    <t>Vodorovná doprava suti ze sypkých materiálů do 1 km</t>
  </si>
  <si>
    <t>90,874+14,1+4,8 = 109,774000 =&gt; A _x000d_
Celkem: A = 109,774000 =&gt; B</t>
  </si>
  <si>
    <t>997221559</t>
  </si>
  <si>
    <t>Příplatek ZKD 1 km u vodorovné dopravy suti ze sypkých materiálů</t>
  </si>
  <si>
    <t>109,774*24 = 2634,576000 =&gt; A _x000d_
Celkem: A = 2634,576000 =&gt; B</t>
  </si>
  <si>
    <t>997221861</t>
  </si>
  <si>
    <t>Poplatek za uložení na recyklační skládce (skládkovné) stavebního odpadu z prostého betonu pod kódem 17 01 01</t>
  </si>
  <si>
    <t>Poplatek za uložení stavebního odpadu na recyklační skládce (skládkovné) z prostého betonu zatříděného do Katalogu odpadů pod kódem 17 01 01</t>
  </si>
  <si>
    <t>17,162+5,012+19,32+43,8+5,58 = 90,874000 =&gt; A _x000d_
Celkem: A = 90,874000 =&gt; B</t>
  </si>
  <si>
    <t>997221873</t>
  </si>
  <si>
    <t>Poplatek za uložení na recyklační skládce (skládkovné) stavebního odpadu zeminy a kamení zatříděného do Katalogu odpadů pod kódem 17 05 04</t>
  </si>
  <si>
    <t>D7 - 099: Přesun hmot HSV</t>
  </si>
  <si>
    <t>998225111</t>
  </si>
  <si>
    <t>Přesun hmot pro pozemní komunikace s krytem z kamene, monolitickým betonovým nebo živičným</t>
  </si>
  <si>
    <t>SO431 - Veřejné osvětlení</t>
  </si>
  <si>
    <t>Výkop v komunikaci - BEZ FINÁLNÍCH POVRCHŮ</t>
  </si>
  <si>
    <t>Svod po sloupu ČEZ</t>
  </si>
  <si>
    <t>Výkop v zeleném pásu</t>
  </si>
  <si>
    <t>Výkop v chodníku - zámková dlažba</t>
  </si>
  <si>
    <t>Výkop v chodníku - betonová plocha</t>
  </si>
  <si>
    <t>Výkop ve vjezdu - betonová plocha</t>
  </si>
  <si>
    <t>Výkop ve vjezdu - zámková dlažba</t>
  </si>
  <si>
    <t>Demontáž svítidel ze stožáru čez</t>
  </si>
  <si>
    <t>Demontáž vNN veřejného osvětlení</t>
  </si>
  <si>
    <t>Montáž světelných míst N.x</t>
  </si>
  <si>
    <t>Opětovná montáž radaru</t>
  </si>
  <si>
    <t>Kabeláž</t>
  </si>
  <si>
    <t>Zemní práce</t>
  </si>
  <si>
    <t>46-M</t>
  </si>
  <si>
    <t>Zemní práce při extr.mont.pracích</t>
  </si>
  <si>
    <t>VRN1</t>
  </si>
  <si>
    <t>Průzkumné, geodetické a projektové práce</t>
  </si>
  <si>
    <t>VRN3</t>
  </si>
  <si>
    <t>Zařízení staveniště</t>
  </si>
  <si>
    <t>VRN4</t>
  </si>
  <si>
    <t>Inženýrská činnost</t>
  </si>
  <si>
    <t>VRN6</t>
  </si>
  <si>
    <t>Územní vlivy</t>
  </si>
  <si>
    <t>001 - Výkop v komunikaci - BEZ FINÁLNÍCH POVRCHŮ</t>
  </si>
  <si>
    <t>460161313</t>
  </si>
  <si>
    <t>Hloubení kabelových rýh ručně š 50 cm hl 120 cm v hornině tř II skupiny 4</t>
  </si>
  <si>
    <t>Hloubení zapažených i nezapažených kabelových rýh ručně včetně urovnání dna s přemístěním výkopku do vzdálenosti 3 m od okraje jámy nebo s naložením na dopravní prostředek šířky 50 cm hloubky 120 cm v hornině třídy těžitelnosti II skupiny 4</t>
  </si>
  <si>
    <t>CS ÚRS 2024 01</t>
  </si>
  <si>
    <t>460431313</t>
  </si>
  <si>
    <t>Zásyp kabelových rýh ručně se zhutněním š 50 cm hl 100 cm z horniny tř II skupiny 4</t>
  </si>
  <si>
    <t>Zásyp kabelových rýh ručně s přemístění sypaniny ze vzdálenosti do 10 m, s uložením výkopku ve vrstvách včetně zhutnění a úpravy povrchu šířky 50 cm hloubky 100 cm z hornině třídy těžitelnosti II skupiny 4</t>
  </si>
  <si>
    <t>460871141</t>
  </si>
  <si>
    <t>Podklad vozovky a chodníku ze štěrkodrti se zhutněním při elektromontážích tl do 5 cm</t>
  </si>
  <si>
    <t>Podklad vozovek a chodníků včetně rozprostření a úpravy ze štěrkodrti, včetně zhutnění, tloušťky do 5 cm</t>
  </si>
  <si>
    <t>460871162</t>
  </si>
  <si>
    <t>Podklad vozovky a chodníku z asfaltového betonu se zhutněním při elektromontážích tl přes 5 do 10 cm</t>
  </si>
  <si>
    <t>Podklad vozovek a chodníků včetně rozprostření a úpravy z asfaltového betonu včetně zhutnění, tloušťky přes 5 do 10 cm</t>
  </si>
  <si>
    <t>Přesun hmot pro komunikace s krytem z kameniva, monolitickým betonovým nebo živičným dopravní vzdálenost do 200 m jakékoliv délky objektu</t>
  </si>
  <si>
    <t>998225194</t>
  </si>
  <si>
    <t>Příplatek k přesunu hmot pro pozemní komunikace s krytem z kamene, živičným, betonovým do 5000 m</t>
  </si>
  <si>
    <t>Přesun hmot pro komunikace s krytem z kameniva, monolitickým betonovým nebo živičným Příplatek k ceně za zvětšený přesun přes vymezenou největší dopravní vzdálenost do 5000 m</t>
  </si>
  <si>
    <t>003 - Svod po sloupu ČEZ</t>
  </si>
  <si>
    <t>15425540</t>
  </si>
  <si>
    <t>profil ocelový U ohýbaný EN 10162 tl 3mm 60x40x40mm</t>
  </si>
  <si>
    <t>210020741</t>
  </si>
  <si>
    <t>Montáž se zhotovením konstrukce krytu z orámovaného plechu</t>
  </si>
  <si>
    <t>Montáž kovových a doplňkových konstrukcí krytů z orámovaného plechu se zhotovením</t>
  </si>
  <si>
    <t>210030516</t>
  </si>
  <si>
    <t>Proudové propojení AlFe 240 mm2</t>
  </si>
  <si>
    <t>Montáž trakčního vedení pro městskou dopravu, průmyslové dráhy a jeřáby svorky proudové propojení Al Fe 240 mm2 - 2 proudové svorky</t>
  </si>
  <si>
    <t>210100003</t>
  </si>
  <si>
    <t>Ukončení vodičů v rozváděči nebo na přístroji včetně zapojení průřezu žíly do 16 mm2</t>
  </si>
  <si>
    <t>Ukončení vodičů izolovaných s označením a zapojením v rozváděči nebo na přístroji průřezu žíly do 16 mm2</t>
  </si>
  <si>
    <t>210100004</t>
  </si>
  <si>
    <t>Ukončení vodičů v rozváděči nebo na přístroji včetně zapojení průřezu žíly do 25 mm2</t>
  </si>
  <si>
    <t>Ukončení vodičů izolovaných s označením a zapojením v rozváděči nebo na přístroji průřezu žíly do 25 mm2</t>
  </si>
  <si>
    <t>34111076</t>
  </si>
  <si>
    <t>kabel instalační jádro Cu plné izolace PVC plášť PVC 450/750V (CYKY) 4x10mm2</t>
  </si>
  <si>
    <t>34113120</t>
  </si>
  <si>
    <t>kabel silový jádro Al izolace PVC plášť PVC 0,6/1kV (1-AYKY) 4x25mm2</t>
  </si>
  <si>
    <t>35431162</t>
  </si>
  <si>
    <t>svorka univerzální pro lano 6-50mm2</t>
  </si>
  <si>
    <t>35432550</t>
  </si>
  <si>
    <t>příchytka kabelová 41-54mm</t>
  </si>
  <si>
    <t>35711806</t>
  </si>
  <si>
    <t>skříň přípojková na sloup celoplastové provedení výzbroj 1x sada pojistkové spodky nožové velikosti 00 (SP100/NSP1P)</t>
  </si>
  <si>
    <t>35825220</t>
  </si>
  <si>
    <t>pojistka nožová 10A nízkoztrátová 1,02W, provedení normální, charakteristika gG</t>
  </si>
  <si>
    <t>40445260</t>
  </si>
  <si>
    <t>páska upínací 12,7x0,75mm</t>
  </si>
  <si>
    <t>40445261</t>
  </si>
  <si>
    <t>spona upínací 12,7mm</t>
  </si>
  <si>
    <t>100 kus</t>
  </si>
  <si>
    <t>741122222</t>
  </si>
  <si>
    <t>Montáž kabel Cu plný kulatý žíla 4x10 mm2 uložený volně (např. CYKY)</t>
  </si>
  <si>
    <t>Montáž kabelů měděných bez ukončení uložených volně nebo v liště plných kulatých (např. CYKY) počtu a průřezu žil 4x10 mm2</t>
  </si>
  <si>
    <t>741123225</t>
  </si>
  <si>
    <t>Montáž kabel Al plný nebo laněný kulatý žíla 4x25 mm2 uložený volně (např. AYKY)</t>
  </si>
  <si>
    <t>Montáž kabelů hliníkových bez ukončení uložených volně plných nebo laněných kulatých (AYKY) počtu a průřezu žil 4x25 mm2</t>
  </si>
  <si>
    <t>741127155</t>
  </si>
  <si>
    <t>Montáž přípojnicový rozvod Al průmyslový upevňovací část - příchytka držáku</t>
  </si>
  <si>
    <t>Montáž přípojnicového rozvodu z vodičů hliníkových průmyslového upevňovacích částí příchytky držáku</t>
  </si>
  <si>
    <t>741210121</t>
  </si>
  <si>
    <t>Montáž rozváděčů litinových, hliníkových nebo plastových - skříněk do 10 kg</t>
  </si>
  <si>
    <t>Montáž rozváděčů litinových, hliníkových nebo plastových bez zapojení vodičů skříněk hmotnosti do 10 kg</t>
  </si>
  <si>
    <t>004 - Výkop v zeleném pásu</t>
  </si>
  <si>
    <t>00572472</t>
  </si>
  <si>
    <t>osivo směs travní krajinná-rovinná</t>
  </si>
  <si>
    <t>460030011</t>
  </si>
  <si>
    <t>Sejmutí drnu při elektromontážích jakékoliv tloušťky</t>
  </si>
  <si>
    <t>Přípravné terénní práce sejmutí drnu včetně nařezání a uložení na hromady nebo naložení na dopravní prostředek jakékoliv tloušťky</t>
  </si>
  <si>
    <t>460030015</t>
  </si>
  <si>
    <t>Odstranění travnatého porostu, kosení a shrabávání trávy při elektromontážích</t>
  </si>
  <si>
    <t>Přípravné terénní práce odstranění travnatého porostu kosení a shrabávání trávy</t>
  </si>
  <si>
    <t>460161172</t>
  </si>
  <si>
    <t>Hloubení kabelových rýh ručně š 35 cm hl 80 cm v hornině tř I skupiny 3</t>
  </si>
  <si>
    <t>Hloubení zapažených i nezapažených kabelových rýh ručně včetně urovnání dna s přemístěním výkopku do vzdálenosti 3 m od okraje jámy nebo s naložením na dopravní prostředek šířky 35 cm hloubky 80 cm v hornině třídy těžitelnosti I skupiny 3</t>
  </si>
  <si>
    <t>460431162</t>
  </si>
  <si>
    <t>Zásyp kabelových rýh ručně se zhutněním š 35 cm hl 60 cm z horniny tř I skupiny 3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</si>
  <si>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</si>
  <si>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460620002</t>
  </si>
  <si>
    <t>Položení drnu včetně zalití vodou na rovině</t>
  </si>
  <si>
    <t>Úprava terénu položení drnu, včetně zalití vodou na rovině</t>
  </si>
  <si>
    <t>460620007</t>
  </si>
  <si>
    <t>Zatravnění včetně zalití vodou na rovině</t>
  </si>
  <si>
    <t>Úprava terénu zatravnění, včetně dodání osiva a zalití vodou na rovině</t>
  </si>
  <si>
    <t>460661111</t>
  </si>
  <si>
    <t>Kabelové lože z písku pro kabely nn bez zakrytí š lože do 35 cm</t>
  </si>
  <si>
    <t>Kabelové lože z písku včetně podsypu, zhutnění a urovnání povrchu pro kabely nn bez zakrytí, šířky do 35 cm</t>
  </si>
  <si>
    <t>005 - Výkop v chodníku - zámková dlažba</t>
  </si>
  <si>
    <t>Rozebrání dlažeb ze zámkových dlaždic komunikací pro pěší ručně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</si>
  <si>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</si>
  <si>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451577877</t>
  </si>
  <si>
    <t>Podklad nebo lože pod dlažbu vodorovný nebo do sklonu 1:5 ze štěrkopísku tl přes 30 do 100 mm</t>
  </si>
  <si>
    <t>Podklad nebo lože pod dlažbu (přídlažbu) v ploše vodorovné nebo ve sklonu do 1:5, tloušťky od 30 do 100 mm ze štěrkopísku</t>
  </si>
  <si>
    <t>460161142</t>
  </si>
  <si>
    <t>Hloubení kabelových rýh ručně š 35 cm hl 50 cm v hornině tř I skupiny 3</t>
  </si>
  <si>
    <t>Hloubení zapažených i nezapažených kabelových rýh ručně včetně urovnání dna s přemístěním výkopku do vzdálenosti 3 m od okraje jámy nebo s naložením na dopravní prostředek šířky 35 cm hloubky 50 cm v hornině třídy těžitelnosti I skupiny 3</t>
  </si>
  <si>
    <t>460431142</t>
  </si>
  <si>
    <t>Zásyp kabelových rýh ručně se zhutněním š 35 cm hl 40 cm z horniny tř I skupiny 3</t>
  </si>
  <si>
    <t>Zásyp kabelových rýh ručně s přemístění sypaniny ze vzdálenosti do 10 m, s uložením výkopku ve vrstvách včetně zhutnění a úpravy povrchu šířky 35 cm hloubky 40 cm z horniny třídy těžitelnosti I skupiny 3</t>
  </si>
  <si>
    <t>460881612</t>
  </si>
  <si>
    <t>Kladení dlažby z dlaždic betonových tvarovaných a zámkových do lože z kameniva těženého při elektromontážích</t>
  </si>
  <si>
    <t>Kryt vozovek a chodníků kladení dlažby (materiál ve specifikaci) včetně spárování, do lože z kameniva těženého z dlaždic betonových tvarovaných nebo zámkových</t>
  </si>
  <si>
    <t>468021221</t>
  </si>
  <si>
    <t>Rozebrání dlažeb při elektromontážích ručně z dlaždic zámkových do písku spáry nezalité</t>
  </si>
  <si>
    <t>Vytrhání dlažby včetně ručního rozebrání, vytřídění, odhozu na hromady nebo naložení na dopravní prostředek a očistění kostek nebo dlaždic z pískového podkladu z dlaždic zámkových, spáry nezalité</t>
  </si>
  <si>
    <t>59245001</t>
  </si>
  <si>
    <t>dlažba zámková betonová tvaru I 200x165mm tl 40mm přírodní</t>
  </si>
  <si>
    <t>006 - Výkop v chodníku - betonová plocha</t>
  </si>
  <si>
    <t>210220020</t>
  </si>
  <si>
    <t>Montáž uzemňovacího vedení vodičů FeZn pomocí svorek v zemi páskou do 120 mm2 ve městské zástavbě</t>
  </si>
  <si>
    <t>Montáž uzemňovacího vedení s upevněním, propojením a připojením pomocí svorek v zemi s izolací spojů vodičů FeZn páskou průřezu do 120 mm2 v městské zástavbě</t>
  </si>
  <si>
    <t>210812035</t>
  </si>
  <si>
    <t>Montáž kabelu Cu plného nebo laněného do 1 kV žíly 4x16 mm2 (např. CYKY) bez ukončení uloženého volně nebo v liště</t>
  </si>
  <si>
    <t>Montáž izolovaných kabelů měděných do 1 kV bez ukončení plných nebo laněných kulatých (např. CYKY, CHKE-R) uložených volně nebo v liště počtu a průřezu žil 4x16 mm2</t>
  </si>
  <si>
    <t>34111080</t>
  </si>
  <si>
    <t>kabel instalační jádro Cu plné izolace PVC plášť PVC 450/750V (CYKY) 4x16mm2</t>
  </si>
  <si>
    <t>35442062</t>
  </si>
  <si>
    <t>pás zemnící 30x4mm FeZn</t>
  </si>
  <si>
    <t>460671112</t>
  </si>
  <si>
    <t>Výstražná fólie pro krytí kabelů šířky přes 20 do 25 cm</t>
  </si>
  <si>
    <t>Výstražné prvky pro krytí kabelů včetně vyrovnání povrchu rýhy, rozvinutí a uložení fólie, šířky přes 20 do 25 cm</t>
  </si>
  <si>
    <t>460871171</t>
  </si>
  <si>
    <t>Podklad vozovky a chodníku z betonu prostého při elektromontážích tl do 10 cm</t>
  </si>
  <si>
    <t>Podklad vozovek a chodníků včetně rozprostření a úpravy z betonu prostého, včetně rozprostření, tloušťky do 10 cm</t>
  </si>
  <si>
    <t>564201011</t>
  </si>
  <si>
    <t>Podklad nebo podsyp ze štěrkopísku ŠP plochy do 100 m2 tl 40 mm</t>
  </si>
  <si>
    <t>Podklad nebo podsyp ze štěrkopísku ŠP s rozprostřením, vlhčením a zhutněním plochy jednotlivě do 100 m2, po zhutnění tl. 40 mm</t>
  </si>
  <si>
    <t>919735122</t>
  </si>
  <si>
    <t>Řezání stávajícího betonového krytu hl přes 50 do 100 mm</t>
  </si>
  <si>
    <t>Řezání stávajícího betonového krytu nebo podkladu hloubky přes 50 do 100 mm</t>
  </si>
  <si>
    <t>007 - Výkop ve vjezdu - betonová plocha</t>
  </si>
  <si>
    <t>460881113</t>
  </si>
  <si>
    <t>Kryt vozovky a chodníku z betonu prostého při elektromontážích tl přes 10 do 15 cm</t>
  </si>
  <si>
    <t>Kryt vozovek a chodníků z betonu prostého, tloušťky přes 10 do 15 cm</t>
  </si>
  <si>
    <t>919124121</t>
  </si>
  <si>
    <t>Dilatační spáry vkládané v cementobetonovém krytu s vyplněním spár asfaltovou zálivkou</t>
  </si>
  <si>
    <t>Dilatační spáry vkládané v cementobetonovém krytu s odstraněním vložek, s vyčištěním a vyplněním spár asfaltovou zálivkou</t>
  </si>
  <si>
    <t>919735123</t>
  </si>
  <si>
    <t>Řezání stávajícího betonového krytu hl přes 100 do 150 mm</t>
  </si>
  <si>
    <t>Řezání stávajícího betonového krytu nebo podkladu hloubky přes 100 do 150 mm</t>
  </si>
  <si>
    <t>008 - Výkop ve vjezdu - zámková dlažba</t>
  </si>
  <si>
    <t>451579779</t>
  </si>
  <si>
    <t>Příplatek za sklon nad 1:5 podkladu nebo lože z kameniva těženého, štěrkopísku nebo prohozené zeminy</t>
  </si>
  <si>
    <t>Podklad nebo lože pod dlažbu (přídlažbu) Příplatek k cenám za zřízení podkladu nebo lože pod dlažbu ve sklonu přes 1:5, pro jakoukoliv tloušťku z kameniva těženého, ze štěrkopísku z prohozené zeminy nebo recyklátu</t>
  </si>
  <si>
    <t>460650932</t>
  </si>
  <si>
    <t>Kladení dlažby po překopech dlaždice betonové zámkové do lože z kameniva těženého</t>
  </si>
  <si>
    <t>Vozovky a chodníky vyspravení krytu komunikací kladení dlažby po překopech pro pokládání kabelů, včetně rozprostření, urovnání a zhutnění podkladu a provedení lože z kameniva těženého z dlaždic betonových tvarovaných nebo zámkových</t>
  </si>
  <si>
    <t>CS ÚRS 2021 01</t>
  </si>
  <si>
    <t>59245271</t>
  </si>
  <si>
    <t>dlažba zámková betonová tvaru vlny 225x112mm tl 100mm barevná</t>
  </si>
  <si>
    <t>009 - Demontáž svítidel ze stožáru čez</t>
  </si>
  <si>
    <t>210204103-D</t>
  </si>
  <si>
    <t>Demontáž výložníků osvětlení jednoramenných sloupových hmotnosti do 35 kg</t>
  </si>
  <si>
    <t>Demontáž výložníků osvětlení jednoramenných sloupových, hmotnosti do 35 kg</t>
  </si>
  <si>
    <t>218202013</t>
  </si>
  <si>
    <t>Demontáž svítidla výbojkového průmyslového nebo venkovního z výložníku</t>
  </si>
  <si>
    <t>Demontáž svítidel výbojkových s odpojením vodičů průmyslových nebo venkovních z výložníku</t>
  </si>
  <si>
    <t>469972111</t>
  </si>
  <si>
    <t>Odvoz suti a vybouraných hmot při elektromontážích do 1 km</t>
  </si>
  <si>
    <t>Odvoz suti a vybouraných hmot odvoz suti a vybouraných hmot do 1 km</t>
  </si>
  <si>
    <t>741130021</t>
  </si>
  <si>
    <t>Ukončení vodič izolovaný do 2,5 mm2 na svorkovnici</t>
  </si>
  <si>
    <t>Ukončení vodičů izolovaných s označením a zapojením na svorkovnici s otevřením a uzavřením krytu, průřezu žíly do 2,5 mm2</t>
  </si>
  <si>
    <t>010 - Demontáž vNN veřejného osvětlení</t>
  </si>
  <si>
    <t>741127861</t>
  </si>
  <si>
    <t>Demontáž kabel Al zavěšený žíla 4x16 mm2</t>
  </si>
  <si>
    <t>Demontáž kabelů hliníkových zavěšených počtu a průřezu žil 4x16 mm2</t>
  </si>
  <si>
    <t>741127871</t>
  </si>
  <si>
    <t>Demontáž uchycení kabel Al zavěšený na podpěrné body a kotevní závěsy</t>
  </si>
  <si>
    <t>Demontáž kabelů hliníkových zavěšených uchycení na podpěrných bodech a kotevních závěsech</t>
  </si>
  <si>
    <t>011 - Montáž světelných míst N.x</t>
  </si>
  <si>
    <t>210204011</t>
  </si>
  <si>
    <t>Montáž stožárů osvětlení ocelových samostatně stojících délky do 12 m</t>
  </si>
  <si>
    <t>Montáž stožárů osvětlení, bez zemních prací ocelových samostatně stojících, délky do 12 m</t>
  </si>
  <si>
    <t>210204103</t>
  </si>
  <si>
    <t>Montáž výložníků osvětlení jednoramenných sloupových hmotnosti do 35 kg</t>
  </si>
  <si>
    <t>Montáž výložníků osvětlení jednoramenných sloupových, hmotnosti do 35 kg</t>
  </si>
  <si>
    <t>210204201</t>
  </si>
  <si>
    <t>Montáž elektrovýzbroje stožárů osvětlení 1 okruh</t>
  </si>
  <si>
    <t>210204202</t>
  </si>
  <si>
    <t>Montáž elektrovýzbroje stožárů osvětlení 2 okruhy</t>
  </si>
  <si>
    <t>2309057-N</t>
  </si>
  <si>
    <t>Světelné místo komplet dle PD (stožár, výložník, svítidlo, svorkovnice)</t>
  </si>
  <si>
    <t>34111090</t>
  </si>
  <si>
    <t>kabel instalační jádro Cu plné izolace PVC plášť PVC 450/750V (CYKY) 5x1,5mm2</t>
  </si>
  <si>
    <t>35442036</t>
  </si>
  <si>
    <t>svorka uzemnění nerez připojovací</t>
  </si>
  <si>
    <t>35442037</t>
  </si>
  <si>
    <t>svorka uzemnění nerez křížová</t>
  </si>
  <si>
    <t>460611113</t>
  </si>
  <si>
    <t>Vrty nepažené pro stožáry průměru do 55 cm hl do 2 m v hornině tř. vrtatelnosti III</t>
  </si>
  <si>
    <t>Vrty pro stožáry nadzemního vedení nepažené, hloubky do 2 m průměru do 55 cm, v hornině třídy vrtatelnosti III</t>
  </si>
  <si>
    <t>460641124</t>
  </si>
  <si>
    <t>Základové konstrukce při elektromontážích ze ŽB tř. C 20/25 bez zvláštních nároků na prostředí</t>
  </si>
  <si>
    <t>Základové konstrukce základ bez bednění do rostlé zeminy z monolitického železobetonu bez výztuže bez zvláštních nároků na prostředí tř. C 20/25</t>
  </si>
  <si>
    <t>741122142</t>
  </si>
  <si>
    <t>Montáž kabel Cu plný kulatý žíla 5x1,5 až 2,5 mm2 zatažený v trubkách (např. CYKY)</t>
  </si>
  <si>
    <t>Montáž kabelů měděných bez ukončení uložených v trubkách zatažených plných kulatých nebo bezhalogenových (CYKY) počtu a průřezu žil 5x1,5 až 2,5 mm2</t>
  </si>
  <si>
    <t>741130025</t>
  </si>
  <si>
    <t>Ukončení vodič izolovaný do 16 mm2 na svorkovnici</t>
  </si>
  <si>
    <t>Ukončení vodičů izolovaných s označením a zapojením na svorkovnici s otevřením a uzavřením krytu, průřezu žíly do 16 mm2</t>
  </si>
  <si>
    <t>741372151</t>
  </si>
  <si>
    <t>Montáž svítidlo LED průmyslové závěsné lampa se zapojením vodičů</t>
  </si>
  <si>
    <t>Montáž svítidel LED se zapojením vodičů průmyslových závěsných lamp</t>
  </si>
  <si>
    <t>HST.85951401008</t>
  </si>
  <si>
    <t>základová izolace 3 kg</t>
  </si>
  <si>
    <t>012 - Opětovná montáž radaru</t>
  </si>
  <si>
    <t>210021012</t>
  </si>
  <si>
    <t>Zhotovení otvorů v plechu tl do 4 mm kruhových D přes 21 do 29 mm</t>
  </si>
  <si>
    <t>Ostatní elektromontážní doplňkové práce zhotovení otvorů v plechu tl. do 4 mm kruhových, průměru přes 21 do 29 mm</t>
  </si>
  <si>
    <t>34111036</t>
  </si>
  <si>
    <t>kabel instalační jádro Cu plné izolace PVC plášť PVC 450/750V (CYKY) 3x2,5mm2</t>
  </si>
  <si>
    <t>741122122</t>
  </si>
  <si>
    <t>Montáž kabel Cu plný kulatý žíla 3x1,5 až 6 mm2 zatažený v trubkách (např. CYKY)</t>
  </si>
  <si>
    <t>Montáž kabelů měděných bez ukončení uložených v trubkách zatažených plných kulatých nebo bezhalogenových (CYKY) počtu a průřezu žil 3x1,5 až 6 mm2</t>
  </si>
  <si>
    <t>742410001</t>
  </si>
  <si>
    <t>Montáž systémového zesilovače rozhlasu</t>
  </si>
  <si>
    <t>Montáž rozhlasu systémového zesilovače</t>
  </si>
  <si>
    <t>742410064</t>
  </si>
  <si>
    <t>Montáž radaru směrového</t>
  </si>
  <si>
    <t>Montáž rozhlasu reproduktoru směrového</t>
  </si>
  <si>
    <t>742410201</t>
  </si>
  <si>
    <t>Oživení a nastavení ústředny radaru, programování</t>
  </si>
  <si>
    <t>Montáž rozhlasu nastavení a oživení ústředny rozhlasu a naprogramování</t>
  </si>
  <si>
    <t>013 - Kabeláž</t>
  </si>
  <si>
    <t>34571352</t>
  </si>
  <si>
    <t>trubka elektroinstalační ohebná dvouplášťová korugovaná (chránička) D 52/63mm, HDPE+LDPE</t>
  </si>
  <si>
    <t>354420370</t>
  </si>
  <si>
    <t>460500001</t>
  </si>
  <si>
    <t>Přepážky s utěsněním pro oddělení kabelů ve výkopu z cihel</t>
  </si>
  <si>
    <t xml:space="preserve">Oddělení kabelů  přepážkou s utěsněním, ve výkopu z cihel</t>
  </si>
  <si>
    <t>741110043</t>
  </si>
  <si>
    <t>Montáž trubka plastová ohebná D přes 35 mm uložená pevně</t>
  </si>
  <si>
    <t>Montáž trubek elektroinstalačních s nasunutím nebo našroubováním do krabic plastových ohebných, uložených pevně, vnější D přes 35 mm</t>
  </si>
  <si>
    <t>Montáž kabelů měděných bez ukončení uložených volně nebo v liště plných kulatých (CYKY) počtu a průřezu žil 4x10 mm2</t>
  </si>
  <si>
    <t>741128022</t>
  </si>
  <si>
    <t>Příplatek k montáži kabelů za zatažení vodiče a kabelu do 2,00 kg</t>
  </si>
  <si>
    <t>Ostatní práce při montáži vodičů a kabelů Příplatek k cenám montáže vodičů a kabelů za zatahování vodičů a kabelů do tvárnicových tras s komorami nebo do kolektorů, hmotnosti do 2 kg</t>
  </si>
  <si>
    <t>1 - Zemní práce</t>
  </si>
  <si>
    <t>119001402</t>
  </si>
  <si>
    <t>Dočasné zajištění potrubí ocelového nebo litinového DN přes 200 do 500 mm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</si>
  <si>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</si>
  <si>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119002121</t>
  </si>
  <si>
    <t>Přechodová lávka délky do 2 m včetně zábradlí pro zabezpečení výkopu zřízení</t>
  </si>
  <si>
    <t>Pomocné konstrukce při zabezpečení výkopu vodorovné pochůzné přechodová lávka do délky 2 000 mm včetně zábradlí zřízení</t>
  </si>
  <si>
    <t>119002122</t>
  </si>
  <si>
    <t>Přechodová lávka délky do 2 m včetně zábradlí pro zabezpečení výkopu odstranění</t>
  </si>
  <si>
    <t>Pomocné konstrukce při zabezpečení výkopu vodorovné pochůzné přechodová lávka do délky 2 000 mm včetně zábradlí odstranění</t>
  </si>
  <si>
    <t>46-M - Zemní práce při extr.mont.pracích</t>
  </si>
  <si>
    <t>460361121</t>
  </si>
  <si>
    <t>Poplatek za uložení zeminy na recyklační skládce (skládkovné) kód odpadu 17 05 04</t>
  </si>
  <si>
    <t>Poplatek (skládkovné) za uložení zeminy na recyklační skládce zatříděné do Katalogu odpadů pod kódem 17 05 04</t>
  </si>
  <si>
    <t>469973124</t>
  </si>
  <si>
    <t>Poplatek za uložení na recyklační skládce (skládkovné) odpadu směsného stavebního a demoličního kód odpadu 17 09 04</t>
  </si>
  <si>
    <t>Poplatek za uložení stavebního odpadu (skládkovné) na recyklační skládce směsného stavebního a demoličního zatříděného do Katalogu odpadů pod kódem 17 09 04</t>
  </si>
  <si>
    <t>VRN1 - Průzkumné, geodetické a projektové práce</t>
  </si>
  <si>
    <t>011314000</t>
  </si>
  <si>
    <t>Archeologický dohled</t>
  </si>
  <si>
    <t>Průzkumné, geodetické a projektové práce průzkumné práce archeologická činnost archeologický dohled</t>
  </si>
  <si>
    <t>012103000</t>
  </si>
  <si>
    <t>Geodetické práce před výstavbou</t>
  </si>
  <si>
    <t>KM</t>
  </si>
  <si>
    <t>Průzkumné, geodetické a projektové práce geodetické práce před výstavbou</t>
  </si>
  <si>
    <t>012303000</t>
  </si>
  <si>
    <t>Geodetické práce po výstavbě</t>
  </si>
  <si>
    <t>Průzkumné, geodetické a projektové práce geodetické práce po výstavbě</t>
  </si>
  <si>
    <t>VRN3 - Zařízení staveniště</t>
  </si>
  <si>
    <t>031002000</t>
  </si>
  <si>
    <t>Související práce pro zařízení staveniště</t>
  </si>
  <si>
    <t>Hlavní tituly průvodních činností a nákladů zařízení staveniště související (přípravné) práce</t>
  </si>
  <si>
    <t>032503000</t>
  </si>
  <si>
    <t>Skládky na staveništi</t>
  </si>
  <si>
    <t>Zařízení staveniště vybavení staveniště skládky na staveništi</t>
  </si>
  <si>
    <t>034002000</t>
  </si>
  <si>
    <t>Zabezpečení staveniště</t>
  </si>
  <si>
    <t>Hlavní tituly průvodních činností a nákladů zařízení staveniště zabezpečení staveniště</t>
  </si>
  <si>
    <t>034303000</t>
  </si>
  <si>
    <t>Dopravní značení na staveništi</t>
  </si>
  <si>
    <t>Zařízení staveniště zabezpečení staveniště dopravní značení na staveništi</t>
  </si>
  <si>
    <t>VRN4 - Inženýrská činnost</t>
  </si>
  <si>
    <t>044002000</t>
  </si>
  <si>
    <t>Revize</t>
  </si>
  <si>
    <t>Hlavní tituly průvodních činností a nákladů inženýrská činnost revize</t>
  </si>
  <si>
    <t>VRN6 - Územní vlivy</t>
  </si>
  <si>
    <t>065002000</t>
  </si>
  <si>
    <t>Mimostaveništní doprava materiálů</t>
  </si>
  <si>
    <t>Hlavní tituly průvodních činností a nákladů územní vlivy mimostaveništní doprava materiálů a výrobků</t>
  </si>
  <si>
    <t>VRN - Ostatní náklady, vedlejší rozpočtové náklady</t>
  </si>
  <si>
    <t>D13</t>
  </si>
  <si>
    <t>V09: Ostatní náklady</t>
  </si>
  <si>
    <t>D14</t>
  </si>
  <si>
    <t>VRN: Vedlejší rozpočtové náklady</t>
  </si>
  <si>
    <t>D13 - V09: Ostatní náklady</t>
  </si>
  <si>
    <t>011103001</t>
  </si>
  <si>
    <t>Geometrický plán</t>
  </si>
  <si>
    <t>KČ</t>
  </si>
  <si>
    <t>011114001</t>
  </si>
  <si>
    <t>Geodetické zaměření skutečného provedení stavby</t>
  </si>
  <si>
    <t>013244001</t>
  </si>
  <si>
    <t>Dokumentace pro realizaci stavby</t>
  </si>
  <si>
    <t>013254001</t>
  </si>
  <si>
    <t>Dokumentace skutečného provedení stavby</t>
  </si>
  <si>
    <t>015000001</t>
  </si>
  <si>
    <t>Informační tabule po dobu výstavby 2,1x2,2m plast nebo plech provedení</t>
  </si>
  <si>
    <t>015000002</t>
  </si>
  <si>
    <t>Pamětní deska stálá min.30x40cm odolný a trvalý materiál</t>
  </si>
  <si>
    <t>032803000</t>
  </si>
  <si>
    <t>Fotodokumentace objektů přiléhajících ke stavbě</t>
  </si>
  <si>
    <t>D14 - VRN: Vedlejší rozpočtové náklady</t>
  </si>
  <si>
    <t>012002001</t>
  </si>
  <si>
    <t>Vytyčení stáv.inženýrských sítí</t>
  </si>
  <si>
    <t>012002002</t>
  </si>
  <si>
    <t>Geodetické práce při provádění stavby</t>
  </si>
  <si>
    <t>030001000</t>
  </si>
  <si>
    <t>034403001</t>
  </si>
  <si>
    <t>Přechodné dopravní značení vč.projednání POV a DIO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</si>
</sst>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SO103'!J10</f>
        <v>0</v>
      </c>
      <c r="E20" s="26"/>
      <c r="F20" s="25">
        <f>('0 - SO103'!J11)</f>
        <v>0</v>
      </c>
      <c r="G20" s="12"/>
      <c r="H20" s="2"/>
      <c r="I20" s="2"/>
      <c r="S20" s="27">
        <f>ROUND('0 - SO103'!S11,4)</f>
        <v>0</v>
      </c>
    </row>
    <row r="21">
      <c r="A21" s="9"/>
      <c r="B21" s="23" t="s">
        <v>21</v>
      </c>
      <c r="C21" s="24" t="s">
        <v>22</v>
      </c>
      <c r="D21" s="25">
        <f>'1 - SO431'!J10</f>
        <v>0</v>
      </c>
      <c r="E21" s="26"/>
      <c r="F21" s="25">
        <f>('1 - SO431'!J11)</f>
        <v>0</v>
      </c>
      <c r="G21" s="12"/>
      <c r="H21" s="2"/>
      <c r="I21" s="2"/>
      <c r="S21" s="27">
        <f>ROUND('1 - SO431'!S11,4)</f>
        <v>0</v>
      </c>
    </row>
    <row r="22">
      <c r="A22" s="9"/>
      <c r="B22" s="23" t="s">
        <v>23</v>
      </c>
      <c r="C22" s="24" t="s">
        <v>24</v>
      </c>
      <c r="D22" s="25">
        <f>'2 - VRN'!J10</f>
        <v>0</v>
      </c>
      <c r="E22" s="26"/>
      <c r="F22" s="25">
        <f>('2 - VRN'!J11)</f>
        <v>0</v>
      </c>
      <c r="G22" s="12"/>
      <c r="H22" s="2"/>
      <c r="I22" s="2"/>
      <c r="S22" s="27">
        <f>ROUND('2 - VRN'!S11,4)</f>
        <v>0</v>
      </c>
    </row>
    <row r="23">
      <c r="A23" s="13"/>
      <c r="B23" s="4"/>
      <c r="C23" s="4"/>
      <c r="D23" s="4"/>
      <c r="E23" s="4"/>
      <c r="F23" s="4"/>
      <c r="G23" s="14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3'!A11" display="'SO103"/>
    <hyperlink ref="B21" location="'1 - SO431'!A11" display="'SO431"/>
    <hyperlink ref="B22" location="'2 - VRN'!A11" display="'VRN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26</v>
      </c>
      <c r="B10" s="1"/>
      <c r="C10" s="16"/>
      <c r="D10" s="1"/>
      <c r="E10" s="1"/>
      <c r="F10" s="1"/>
      <c r="G10" s="17"/>
      <c r="H10" s="1"/>
      <c r="I10" s="31" t="s">
        <v>27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28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AVERAGE(J126,J189,J227,J310,J378,J386)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31</v>
      </c>
      <c r="C19" s="34"/>
      <c r="D19" s="34"/>
      <c r="E19" s="34" t="s">
        <v>32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 t="s">
        <v>33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S126</f>
        <v>0</v>
      </c>
    </row>
    <row r="21">
      <c r="A21" s="9"/>
      <c r="B21" s="36" t="s">
        <v>35</v>
      </c>
      <c r="C21" s="1"/>
      <c r="D21" s="1"/>
      <c r="E21" s="37" t="s">
        <v>36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S189</f>
        <v>0</v>
      </c>
    </row>
    <row r="22">
      <c r="A22" s="9"/>
      <c r="B22" s="36" t="s">
        <v>37</v>
      </c>
      <c r="C22" s="1"/>
      <c r="D22" s="1"/>
      <c r="E22" s="37" t="s">
        <v>38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S227</f>
        <v>0</v>
      </c>
    </row>
    <row r="23">
      <c r="A23" s="9"/>
      <c r="B23" s="36" t="s">
        <v>39</v>
      </c>
      <c r="C23" s="1"/>
      <c r="D23" s="1"/>
      <c r="E23" s="37" t="s">
        <v>40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S310</f>
        <v>0</v>
      </c>
    </row>
    <row r="24">
      <c r="A24" s="9"/>
      <c r="B24" s="36" t="s">
        <v>41</v>
      </c>
      <c r="C24" s="1"/>
      <c r="D24" s="1"/>
      <c r="E24" s="37" t="s">
        <v>42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S378</f>
        <v>0</v>
      </c>
    </row>
    <row r="25">
      <c r="A25" s="9"/>
      <c r="B25" s="36" t="s">
        <v>43</v>
      </c>
      <c r="C25" s="1"/>
      <c r="D25" s="1"/>
      <c r="E25" s="37" t="s">
        <v>44</v>
      </c>
      <c r="F25" s="1"/>
      <c r="G25" s="1"/>
      <c r="H25" s="1"/>
      <c r="I25" s="1"/>
      <c r="J25" s="1"/>
      <c r="K25" s="38">
        <v>0</v>
      </c>
      <c r="L25" s="38">
        <v>0</v>
      </c>
      <c r="M25" s="39"/>
      <c r="N25" s="2"/>
      <c r="O25" s="2"/>
      <c r="P25" s="2"/>
      <c r="Q25" s="2"/>
      <c r="S25" s="27">
        <f>S386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0"/>
      <c r="N26" s="2"/>
      <c r="O26" s="2"/>
      <c r="P26" s="2"/>
      <c r="Q26" s="2"/>
    </row>
    <row r="27" ht="14" customHeight="1">
      <c r="A27" s="4"/>
      <c r="B27" s="28" t="s">
        <v>45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1"/>
      <c r="N28" s="2"/>
      <c r="O28" s="2"/>
      <c r="P28" s="2"/>
      <c r="Q28" s="2"/>
    </row>
    <row r="29" ht="18" customHeight="1">
      <c r="A29" s="9"/>
      <c r="B29" s="34" t="s">
        <v>46</v>
      </c>
      <c r="C29" s="34" t="s">
        <v>31</v>
      </c>
      <c r="D29" s="34" t="s">
        <v>47</v>
      </c>
      <c r="E29" s="34" t="s">
        <v>32</v>
      </c>
      <c r="F29" s="34" t="s">
        <v>48</v>
      </c>
      <c r="G29" s="35" t="s">
        <v>49</v>
      </c>
      <c r="H29" s="22" t="s">
        <v>50</v>
      </c>
      <c r="I29" s="22" t="s">
        <v>51</v>
      </c>
      <c r="J29" s="22" t="s">
        <v>17</v>
      </c>
      <c r="K29" s="35" t="s">
        <v>52</v>
      </c>
      <c r="L29" s="22" t="s">
        <v>18</v>
      </c>
      <c r="M29" s="39"/>
      <c r="N29" s="2"/>
      <c r="O29" s="2"/>
      <c r="P29" s="2"/>
      <c r="Q29" s="2"/>
    </row>
    <row r="30" ht="40" customHeight="1">
      <c r="A30" s="9"/>
      <c r="B30" s="42" t="s">
        <v>53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2"/>
      <c r="N30" s="2"/>
      <c r="O30" s="2"/>
      <c r="P30" s="2"/>
      <c r="Q30" s="2"/>
    </row>
    <row r="31">
      <c r="A31" s="9"/>
      <c r="B31" s="44">
        <v>1</v>
      </c>
      <c r="C31" s="45" t="s">
        <v>54</v>
      </c>
      <c r="D31" s="45" t="s">
        <v>7</v>
      </c>
      <c r="E31" s="45" t="s">
        <v>55</v>
      </c>
      <c r="F31" s="45" t="s">
        <v>7</v>
      </c>
      <c r="G31" s="46" t="s">
        <v>56</v>
      </c>
      <c r="H31" s="47">
        <v>23.100000000000001</v>
      </c>
      <c r="I31" s="25">
        <v>0</v>
      </c>
      <c r="J31" s="48">
        <v>0</v>
      </c>
      <c r="K31" s="49">
        <v>0.20999999999999999</v>
      </c>
      <c r="L31" s="50"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51" t="s">
        <v>57</v>
      </c>
      <c r="C32" s="1"/>
      <c r="D32" s="1"/>
      <c r="E32" s="52" t="s">
        <v>55</v>
      </c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>
      <c r="A33" s="9"/>
      <c r="B33" s="51" t="s">
        <v>58</v>
      </c>
      <c r="C33" s="1"/>
      <c r="D33" s="1"/>
      <c r="E33" s="52" t="s">
        <v>59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>
      <c r="A34" s="9"/>
      <c r="B34" s="51" t="s">
        <v>60</v>
      </c>
      <c r="C34" s="1"/>
      <c r="D34" s="1"/>
      <c r="E34" s="52" t="s">
        <v>7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 thickBot="1">
      <c r="A35" s="9"/>
      <c r="B35" s="53" t="s">
        <v>61</v>
      </c>
      <c r="C35" s="54"/>
      <c r="D35" s="54"/>
      <c r="E35" s="55" t="s">
        <v>7</v>
      </c>
      <c r="F35" s="54"/>
      <c r="G35" s="54"/>
      <c r="H35" s="56"/>
      <c r="I35" s="54"/>
      <c r="J35" s="56"/>
      <c r="K35" s="54"/>
      <c r="L35" s="54"/>
      <c r="M35" s="12"/>
      <c r="N35" s="2"/>
      <c r="O35" s="2"/>
      <c r="P35" s="2"/>
      <c r="Q35" s="2"/>
    </row>
    <row r="36" thickTop="1">
      <c r="A36" s="9"/>
      <c r="B36" s="44">
        <v>2</v>
      </c>
      <c r="C36" s="45" t="s">
        <v>62</v>
      </c>
      <c r="D36" s="45" t="s">
        <v>7</v>
      </c>
      <c r="E36" s="45" t="s">
        <v>63</v>
      </c>
      <c r="F36" s="45" t="s">
        <v>7</v>
      </c>
      <c r="G36" s="46" t="s">
        <v>64</v>
      </c>
      <c r="H36" s="57">
        <v>61.200000000000003</v>
      </c>
      <c r="I36" s="58">
        <v>0</v>
      </c>
      <c r="J36" s="59">
        <v>0</v>
      </c>
      <c r="K36" s="60">
        <v>0.20999999999999999</v>
      </c>
      <c r="L36" s="61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51" t="s">
        <v>57</v>
      </c>
      <c r="C37" s="1"/>
      <c r="D37" s="1"/>
      <c r="E37" s="52" t="s">
        <v>63</v>
      </c>
      <c r="F37" s="1"/>
      <c r="G37" s="1"/>
      <c r="H37" s="43"/>
      <c r="I37" s="1"/>
      <c r="J37" s="43"/>
      <c r="K37" s="1"/>
      <c r="L37" s="1"/>
      <c r="M37" s="12"/>
      <c r="N37" s="2"/>
      <c r="O37" s="2"/>
      <c r="P37" s="2"/>
      <c r="Q37" s="2"/>
    </row>
    <row r="38">
      <c r="A38" s="9"/>
      <c r="B38" s="51" t="s">
        <v>58</v>
      </c>
      <c r="C38" s="1"/>
      <c r="D38" s="1"/>
      <c r="E38" s="52" t="s">
        <v>65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>
      <c r="A39" s="9"/>
      <c r="B39" s="51" t="s">
        <v>60</v>
      </c>
      <c r="C39" s="1"/>
      <c r="D39" s="1"/>
      <c r="E39" s="52" t="s">
        <v>7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 thickBot="1">
      <c r="A40" s="9"/>
      <c r="B40" s="53" t="s">
        <v>61</v>
      </c>
      <c r="C40" s="54"/>
      <c r="D40" s="54"/>
      <c r="E40" s="55" t="s">
        <v>7</v>
      </c>
      <c r="F40" s="54"/>
      <c r="G40" s="54"/>
      <c r="H40" s="56"/>
      <c r="I40" s="54"/>
      <c r="J40" s="56"/>
      <c r="K40" s="54"/>
      <c r="L40" s="54"/>
      <c r="M40" s="12"/>
      <c r="N40" s="2"/>
      <c r="O40" s="2"/>
      <c r="P40" s="2"/>
      <c r="Q40" s="2"/>
    </row>
    <row r="41" thickTop="1">
      <c r="A41" s="9"/>
      <c r="B41" s="44">
        <v>3</v>
      </c>
      <c r="C41" s="45" t="s">
        <v>66</v>
      </c>
      <c r="D41" s="45" t="s">
        <v>7</v>
      </c>
      <c r="E41" s="45" t="s">
        <v>67</v>
      </c>
      <c r="F41" s="45" t="s">
        <v>7</v>
      </c>
      <c r="G41" s="46" t="s">
        <v>64</v>
      </c>
      <c r="H41" s="57">
        <v>138.59999999999999</v>
      </c>
      <c r="I41" s="58">
        <v>0</v>
      </c>
      <c r="J41" s="59">
        <v>0</v>
      </c>
      <c r="K41" s="60">
        <v>0.20999999999999999</v>
      </c>
      <c r="L41" s="61"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51" t="s">
        <v>57</v>
      </c>
      <c r="C42" s="1"/>
      <c r="D42" s="1"/>
      <c r="E42" s="52" t="s">
        <v>67</v>
      </c>
      <c r="F42" s="1"/>
      <c r="G42" s="1"/>
      <c r="H42" s="43"/>
      <c r="I42" s="1"/>
      <c r="J42" s="43"/>
      <c r="K42" s="1"/>
      <c r="L42" s="1"/>
      <c r="M42" s="12"/>
      <c r="N42" s="2"/>
      <c r="O42" s="2"/>
      <c r="P42" s="2"/>
      <c r="Q42" s="2"/>
    </row>
    <row r="43">
      <c r="A43" s="9"/>
      <c r="B43" s="51" t="s">
        <v>58</v>
      </c>
      <c r="C43" s="1"/>
      <c r="D43" s="1"/>
      <c r="E43" s="52" t="s">
        <v>68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>
      <c r="A44" s="9"/>
      <c r="B44" s="51" t="s">
        <v>60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thickBot="1">
      <c r="A45" s="9"/>
      <c r="B45" s="53" t="s">
        <v>61</v>
      </c>
      <c r="C45" s="54"/>
      <c r="D45" s="54"/>
      <c r="E45" s="55" t="s">
        <v>7</v>
      </c>
      <c r="F45" s="54"/>
      <c r="G45" s="54"/>
      <c r="H45" s="56"/>
      <c r="I45" s="54"/>
      <c r="J45" s="56"/>
      <c r="K45" s="54"/>
      <c r="L45" s="54"/>
      <c r="M45" s="12"/>
      <c r="N45" s="2"/>
      <c r="O45" s="2"/>
      <c r="P45" s="2"/>
      <c r="Q45" s="2"/>
    </row>
    <row r="46" thickTop="1">
      <c r="A46" s="9"/>
      <c r="B46" s="44">
        <v>4</v>
      </c>
      <c r="C46" s="45" t="s">
        <v>69</v>
      </c>
      <c r="D46" s="45" t="s">
        <v>7</v>
      </c>
      <c r="E46" s="45" t="s">
        <v>70</v>
      </c>
      <c r="F46" s="45" t="s">
        <v>7</v>
      </c>
      <c r="G46" s="46" t="s">
        <v>71</v>
      </c>
      <c r="H46" s="57">
        <v>70</v>
      </c>
      <c r="I46" s="58">
        <v>0</v>
      </c>
      <c r="J46" s="59">
        <v>0</v>
      </c>
      <c r="K46" s="60">
        <v>0.20999999999999999</v>
      </c>
      <c r="L46" s="61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51" t="s">
        <v>57</v>
      </c>
      <c r="C47" s="1"/>
      <c r="D47" s="1"/>
      <c r="E47" s="52" t="s">
        <v>72</v>
      </c>
      <c r="F47" s="1"/>
      <c r="G47" s="1"/>
      <c r="H47" s="43"/>
      <c r="I47" s="1"/>
      <c r="J47" s="43"/>
      <c r="K47" s="1"/>
      <c r="L47" s="1"/>
      <c r="M47" s="12"/>
      <c r="N47" s="2"/>
      <c r="O47" s="2"/>
      <c r="P47" s="2"/>
      <c r="Q47" s="2"/>
    </row>
    <row r="48">
      <c r="A48" s="9"/>
      <c r="B48" s="51" t="s">
        <v>58</v>
      </c>
      <c r="C48" s="1"/>
      <c r="D48" s="1"/>
      <c r="E48" s="52" t="s">
        <v>7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>
      <c r="A49" s="9"/>
      <c r="B49" s="51" t="s">
        <v>60</v>
      </c>
      <c r="C49" s="1"/>
      <c r="D49" s="1"/>
      <c r="E49" s="52" t="s">
        <v>7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thickBot="1">
      <c r="A50" s="9"/>
      <c r="B50" s="53" t="s">
        <v>61</v>
      </c>
      <c r="C50" s="54"/>
      <c r="D50" s="54"/>
      <c r="E50" s="55" t="s">
        <v>73</v>
      </c>
      <c r="F50" s="54"/>
      <c r="G50" s="54"/>
      <c r="H50" s="56"/>
      <c r="I50" s="54"/>
      <c r="J50" s="56"/>
      <c r="K50" s="54"/>
      <c r="L50" s="54"/>
      <c r="M50" s="12"/>
      <c r="N50" s="2"/>
      <c r="O50" s="2"/>
      <c r="P50" s="2"/>
      <c r="Q50" s="2"/>
    </row>
    <row r="51" thickTop="1">
      <c r="A51" s="9"/>
      <c r="B51" s="44">
        <v>10</v>
      </c>
      <c r="C51" s="45" t="s">
        <v>74</v>
      </c>
      <c r="D51" s="45" t="s">
        <v>7</v>
      </c>
      <c r="E51" s="45" t="s">
        <v>75</v>
      </c>
      <c r="F51" s="45" t="s">
        <v>7</v>
      </c>
      <c r="G51" s="46" t="s">
        <v>76</v>
      </c>
      <c r="H51" s="57">
        <v>100</v>
      </c>
      <c r="I51" s="58">
        <v>0</v>
      </c>
      <c r="J51" s="59">
        <v>0</v>
      </c>
      <c r="K51" s="60">
        <v>0.20999999999999999</v>
      </c>
      <c r="L51" s="61"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51" t="s">
        <v>57</v>
      </c>
      <c r="C52" s="1"/>
      <c r="D52" s="1"/>
      <c r="E52" s="52" t="s">
        <v>75</v>
      </c>
      <c r="F52" s="1"/>
      <c r="G52" s="1"/>
      <c r="H52" s="43"/>
      <c r="I52" s="1"/>
      <c r="J52" s="43"/>
      <c r="K52" s="1"/>
      <c r="L52" s="1"/>
      <c r="M52" s="12"/>
      <c r="N52" s="2"/>
      <c r="O52" s="2"/>
      <c r="P52" s="2"/>
      <c r="Q52" s="2"/>
    </row>
    <row r="53">
      <c r="A53" s="9"/>
      <c r="B53" s="51" t="s">
        <v>58</v>
      </c>
      <c r="C53" s="1"/>
      <c r="D53" s="1"/>
      <c r="E53" s="52" t="s">
        <v>7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>
      <c r="A54" s="9"/>
      <c r="B54" s="51" t="s">
        <v>60</v>
      </c>
      <c r="C54" s="1"/>
      <c r="D54" s="1"/>
      <c r="E54" s="52" t="s">
        <v>7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 thickBot="1">
      <c r="A55" s="9"/>
      <c r="B55" s="53" t="s">
        <v>61</v>
      </c>
      <c r="C55" s="54"/>
      <c r="D55" s="54"/>
      <c r="E55" s="55" t="s">
        <v>7</v>
      </c>
      <c r="F55" s="54"/>
      <c r="G55" s="54"/>
      <c r="H55" s="56"/>
      <c r="I55" s="54"/>
      <c r="J55" s="56"/>
      <c r="K55" s="54"/>
      <c r="L55" s="54"/>
      <c r="M55" s="12"/>
      <c r="N55" s="2"/>
      <c r="O55" s="2"/>
      <c r="P55" s="2"/>
      <c r="Q55" s="2"/>
    </row>
    <row r="56" thickTop="1">
      <c r="A56" s="9"/>
      <c r="B56" s="44">
        <v>11</v>
      </c>
      <c r="C56" s="45" t="s">
        <v>77</v>
      </c>
      <c r="D56" s="45" t="s">
        <v>7</v>
      </c>
      <c r="E56" s="45" t="s">
        <v>78</v>
      </c>
      <c r="F56" s="45" t="s">
        <v>7</v>
      </c>
      <c r="G56" s="46" t="s">
        <v>79</v>
      </c>
      <c r="H56" s="57">
        <v>10</v>
      </c>
      <c r="I56" s="58">
        <v>0</v>
      </c>
      <c r="J56" s="59">
        <v>0</v>
      </c>
      <c r="K56" s="60">
        <v>0.20999999999999999</v>
      </c>
      <c r="L56" s="61"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51" t="s">
        <v>57</v>
      </c>
      <c r="C57" s="1"/>
      <c r="D57" s="1"/>
      <c r="E57" s="52" t="s">
        <v>78</v>
      </c>
      <c r="F57" s="1"/>
      <c r="G57" s="1"/>
      <c r="H57" s="43"/>
      <c r="I57" s="1"/>
      <c r="J57" s="43"/>
      <c r="K57" s="1"/>
      <c r="L57" s="1"/>
      <c r="M57" s="12"/>
      <c r="N57" s="2"/>
      <c r="O57" s="2"/>
      <c r="P57" s="2"/>
      <c r="Q57" s="2"/>
    </row>
    <row r="58">
      <c r="A58" s="9"/>
      <c r="B58" s="51" t="s">
        <v>58</v>
      </c>
      <c r="C58" s="1"/>
      <c r="D58" s="1"/>
      <c r="E58" s="52" t="s">
        <v>7</v>
      </c>
      <c r="F58" s="1"/>
      <c r="G58" s="1"/>
      <c r="H58" s="43"/>
      <c r="I58" s="1"/>
      <c r="J58" s="43"/>
      <c r="K58" s="1"/>
      <c r="L58" s="1"/>
      <c r="M58" s="12"/>
      <c r="N58" s="2"/>
      <c r="O58" s="2"/>
      <c r="P58" s="2"/>
      <c r="Q58" s="2"/>
    </row>
    <row r="59">
      <c r="A59" s="9"/>
      <c r="B59" s="51" t="s">
        <v>60</v>
      </c>
      <c r="C59" s="1"/>
      <c r="D59" s="1"/>
      <c r="E59" s="52" t="s">
        <v>7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 thickBot="1">
      <c r="A60" s="9"/>
      <c r="B60" s="53" t="s">
        <v>61</v>
      </c>
      <c r="C60" s="54"/>
      <c r="D60" s="54"/>
      <c r="E60" s="55" t="s">
        <v>7</v>
      </c>
      <c r="F60" s="54"/>
      <c r="G60" s="54"/>
      <c r="H60" s="56"/>
      <c r="I60" s="54"/>
      <c r="J60" s="56"/>
      <c r="K60" s="54"/>
      <c r="L60" s="54"/>
      <c r="M60" s="12"/>
      <c r="N60" s="2"/>
      <c r="O60" s="2"/>
      <c r="P60" s="2"/>
      <c r="Q60" s="2"/>
    </row>
    <row r="61" thickTop="1">
      <c r="A61" s="9"/>
      <c r="B61" s="44">
        <v>12</v>
      </c>
      <c r="C61" s="45" t="s">
        <v>80</v>
      </c>
      <c r="D61" s="45" t="s">
        <v>7</v>
      </c>
      <c r="E61" s="45" t="s">
        <v>81</v>
      </c>
      <c r="F61" s="45" t="s">
        <v>7</v>
      </c>
      <c r="G61" s="46" t="s">
        <v>82</v>
      </c>
      <c r="H61" s="57">
        <v>451</v>
      </c>
      <c r="I61" s="58">
        <v>0</v>
      </c>
      <c r="J61" s="59">
        <v>0</v>
      </c>
      <c r="K61" s="60">
        <v>0.20999999999999999</v>
      </c>
      <c r="L61" s="61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51" t="s">
        <v>57</v>
      </c>
      <c r="C62" s="1"/>
      <c r="D62" s="1"/>
      <c r="E62" s="52" t="s">
        <v>83</v>
      </c>
      <c r="F62" s="1"/>
      <c r="G62" s="1"/>
      <c r="H62" s="43"/>
      <c r="I62" s="1"/>
      <c r="J62" s="43"/>
      <c r="K62" s="1"/>
      <c r="L62" s="1"/>
      <c r="M62" s="12"/>
      <c r="N62" s="2"/>
      <c r="O62" s="2"/>
      <c r="P62" s="2"/>
      <c r="Q62" s="2"/>
    </row>
    <row r="63">
      <c r="A63" s="9"/>
      <c r="B63" s="51" t="s">
        <v>58</v>
      </c>
      <c r="C63" s="1"/>
      <c r="D63" s="1"/>
      <c r="E63" s="52" t="s">
        <v>84</v>
      </c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>
      <c r="A64" s="9"/>
      <c r="B64" s="51" t="s">
        <v>60</v>
      </c>
      <c r="C64" s="1"/>
      <c r="D64" s="1"/>
      <c r="E64" s="52" t="s">
        <v>7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 thickBot="1">
      <c r="A65" s="9"/>
      <c r="B65" s="53" t="s">
        <v>61</v>
      </c>
      <c r="C65" s="54"/>
      <c r="D65" s="54"/>
      <c r="E65" s="55" t="s">
        <v>73</v>
      </c>
      <c r="F65" s="54"/>
      <c r="G65" s="54"/>
      <c r="H65" s="56"/>
      <c r="I65" s="54"/>
      <c r="J65" s="56"/>
      <c r="K65" s="54"/>
      <c r="L65" s="54"/>
      <c r="M65" s="12"/>
      <c r="N65" s="2"/>
      <c r="O65" s="2"/>
      <c r="P65" s="2"/>
      <c r="Q65" s="2"/>
    </row>
    <row r="66" thickTop="1">
      <c r="A66" s="9"/>
      <c r="B66" s="44">
        <v>13</v>
      </c>
      <c r="C66" s="45" t="s">
        <v>85</v>
      </c>
      <c r="D66" s="45" t="s">
        <v>7</v>
      </c>
      <c r="E66" s="45" t="s">
        <v>86</v>
      </c>
      <c r="F66" s="45" t="s">
        <v>7</v>
      </c>
      <c r="G66" s="46" t="s">
        <v>82</v>
      </c>
      <c r="H66" s="57">
        <v>53</v>
      </c>
      <c r="I66" s="58">
        <v>0</v>
      </c>
      <c r="J66" s="59">
        <v>0</v>
      </c>
      <c r="K66" s="60">
        <v>0.20999999999999999</v>
      </c>
      <c r="L66" s="61"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51" t="s">
        <v>57</v>
      </c>
      <c r="C67" s="1"/>
      <c r="D67" s="1"/>
      <c r="E67" s="52" t="s">
        <v>87</v>
      </c>
      <c r="F67" s="1"/>
      <c r="G67" s="1"/>
      <c r="H67" s="43"/>
      <c r="I67" s="1"/>
      <c r="J67" s="43"/>
      <c r="K67" s="1"/>
      <c r="L67" s="1"/>
      <c r="M67" s="12"/>
      <c r="N67" s="2"/>
      <c r="O67" s="2"/>
      <c r="P67" s="2"/>
      <c r="Q67" s="2"/>
    </row>
    <row r="68">
      <c r="A68" s="9"/>
      <c r="B68" s="51" t="s">
        <v>58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>
      <c r="A69" s="9"/>
      <c r="B69" s="51" t="s">
        <v>60</v>
      </c>
      <c r="C69" s="1"/>
      <c r="D69" s="1"/>
      <c r="E69" s="52" t="s">
        <v>7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thickBot="1">
      <c r="A70" s="9"/>
      <c r="B70" s="53" t="s">
        <v>61</v>
      </c>
      <c r="C70" s="54"/>
      <c r="D70" s="54"/>
      <c r="E70" s="55" t="s">
        <v>73</v>
      </c>
      <c r="F70" s="54"/>
      <c r="G70" s="54"/>
      <c r="H70" s="56"/>
      <c r="I70" s="54"/>
      <c r="J70" s="56"/>
      <c r="K70" s="54"/>
      <c r="L70" s="54"/>
      <c r="M70" s="12"/>
      <c r="N70" s="2"/>
      <c r="O70" s="2"/>
      <c r="P70" s="2"/>
      <c r="Q70" s="2"/>
    </row>
    <row r="71" thickTop="1">
      <c r="A71" s="9"/>
      <c r="B71" s="44">
        <v>14</v>
      </c>
      <c r="C71" s="45" t="s">
        <v>88</v>
      </c>
      <c r="D71" s="45" t="s">
        <v>7</v>
      </c>
      <c r="E71" s="45" t="s">
        <v>89</v>
      </c>
      <c r="F71" s="45" t="s">
        <v>7</v>
      </c>
      <c r="G71" s="46" t="s">
        <v>71</v>
      </c>
      <c r="H71" s="57">
        <v>70</v>
      </c>
      <c r="I71" s="58">
        <v>0</v>
      </c>
      <c r="J71" s="59">
        <v>0</v>
      </c>
      <c r="K71" s="60">
        <v>0.20999999999999999</v>
      </c>
      <c r="L71" s="61"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51" t="s">
        <v>57</v>
      </c>
      <c r="C72" s="1"/>
      <c r="D72" s="1"/>
      <c r="E72" s="52" t="s">
        <v>90</v>
      </c>
      <c r="F72" s="1"/>
      <c r="G72" s="1"/>
      <c r="H72" s="43"/>
      <c r="I72" s="1"/>
      <c r="J72" s="43"/>
      <c r="K72" s="1"/>
      <c r="L72" s="1"/>
      <c r="M72" s="12"/>
      <c r="N72" s="2"/>
      <c r="O72" s="2"/>
      <c r="P72" s="2"/>
      <c r="Q72" s="2"/>
    </row>
    <row r="73">
      <c r="A73" s="9"/>
      <c r="B73" s="51" t="s">
        <v>58</v>
      </c>
      <c r="C73" s="1"/>
      <c r="D73" s="1"/>
      <c r="E73" s="52" t="s">
        <v>7</v>
      </c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>
      <c r="A74" s="9"/>
      <c r="B74" s="51" t="s">
        <v>60</v>
      </c>
      <c r="C74" s="1"/>
      <c r="D74" s="1"/>
      <c r="E74" s="52" t="s">
        <v>7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thickBot="1">
      <c r="A75" s="9"/>
      <c r="B75" s="53" t="s">
        <v>61</v>
      </c>
      <c r="C75" s="54"/>
      <c r="D75" s="54"/>
      <c r="E75" s="55" t="s">
        <v>73</v>
      </c>
      <c r="F75" s="54"/>
      <c r="G75" s="54"/>
      <c r="H75" s="56"/>
      <c r="I75" s="54"/>
      <c r="J75" s="56"/>
      <c r="K75" s="54"/>
      <c r="L75" s="54"/>
      <c r="M75" s="12"/>
      <c r="N75" s="2"/>
      <c r="O75" s="2"/>
      <c r="P75" s="2"/>
      <c r="Q75" s="2"/>
    </row>
    <row r="76" thickTop="1">
      <c r="A76" s="9"/>
      <c r="B76" s="44">
        <v>15</v>
      </c>
      <c r="C76" s="45" t="s">
        <v>91</v>
      </c>
      <c r="D76" s="45" t="s">
        <v>7</v>
      </c>
      <c r="E76" s="45" t="s">
        <v>92</v>
      </c>
      <c r="F76" s="45" t="s">
        <v>7</v>
      </c>
      <c r="G76" s="46" t="s">
        <v>82</v>
      </c>
      <c r="H76" s="57">
        <v>451</v>
      </c>
      <c r="I76" s="58">
        <v>0</v>
      </c>
      <c r="J76" s="59">
        <v>0</v>
      </c>
      <c r="K76" s="60">
        <v>0.20999999999999999</v>
      </c>
      <c r="L76" s="61"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51" t="s">
        <v>57</v>
      </c>
      <c r="C77" s="1"/>
      <c r="D77" s="1"/>
      <c r="E77" s="52" t="s">
        <v>93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>
      <c r="A78" s="9"/>
      <c r="B78" s="51" t="s">
        <v>58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>
      <c r="A79" s="9"/>
      <c r="B79" s="51" t="s">
        <v>60</v>
      </c>
      <c r="C79" s="1"/>
      <c r="D79" s="1"/>
      <c r="E79" s="52" t="s">
        <v>7</v>
      </c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 thickBot="1">
      <c r="A80" s="9"/>
      <c r="B80" s="53" t="s">
        <v>61</v>
      </c>
      <c r="C80" s="54"/>
      <c r="D80" s="54"/>
      <c r="E80" s="55" t="s">
        <v>73</v>
      </c>
      <c r="F80" s="54"/>
      <c r="G80" s="54"/>
      <c r="H80" s="56"/>
      <c r="I80" s="54"/>
      <c r="J80" s="56"/>
      <c r="K80" s="54"/>
      <c r="L80" s="54"/>
      <c r="M80" s="12"/>
      <c r="N80" s="2"/>
      <c r="O80" s="2"/>
      <c r="P80" s="2"/>
      <c r="Q80" s="2"/>
    </row>
    <row r="81" thickTop="1">
      <c r="A81" s="9"/>
      <c r="B81" s="44">
        <v>16</v>
      </c>
      <c r="C81" s="45" t="s">
        <v>94</v>
      </c>
      <c r="D81" s="45" t="s">
        <v>7</v>
      </c>
      <c r="E81" s="45" t="s">
        <v>95</v>
      </c>
      <c r="F81" s="45" t="s">
        <v>7</v>
      </c>
      <c r="G81" s="46" t="s">
        <v>82</v>
      </c>
      <c r="H81" s="57">
        <v>6765</v>
      </c>
      <c r="I81" s="58">
        <v>0</v>
      </c>
      <c r="J81" s="59">
        <v>0</v>
      </c>
      <c r="K81" s="60">
        <v>0.20999999999999999</v>
      </c>
      <c r="L81" s="61"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51" t="s">
        <v>57</v>
      </c>
      <c r="C82" s="1"/>
      <c r="D82" s="1"/>
      <c r="E82" s="52" t="s">
        <v>96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>
      <c r="A83" s="9"/>
      <c r="B83" s="51" t="s">
        <v>58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>
      <c r="A84" s="9"/>
      <c r="B84" s="51" t="s">
        <v>60</v>
      </c>
      <c r="C84" s="1"/>
      <c r="D84" s="1"/>
      <c r="E84" s="52" t="s">
        <v>7</v>
      </c>
      <c r="F84" s="1"/>
      <c r="G84" s="1"/>
      <c r="H84" s="43"/>
      <c r="I84" s="1"/>
      <c r="J84" s="43"/>
      <c r="K84" s="1"/>
      <c r="L84" s="1"/>
      <c r="M84" s="12"/>
      <c r="N84" s="2"/>
      <c r="O84" s="2"/>
      <c r="P84" s="2"/>
      <c r="Q84" s="2"/>
    </row>
    <row r="85" thickBot="1">
      <c r="A85" s="9"/>
      <c r="B85" s="53" t="s">
        <v>61</v>
      </c>
      <c r="C85" s="54"/>
      <c r="D85" s="54"/>
      <c r="E85" s="55" t="s">
        <v>73</v>
      </c>
      <c r="F85" s="54"/>
      <c r="G85" s="54"/>
      <c r="H85" s="56"/>
      <c r="I85" s="54"/>
      <c r="J85" s="56"/>
      <c r="K85" s="54"/>
      <c r="L85" s="54"/>
      <c r="M85" s="12"/>
      <c r="N85" s="2"/>
      <c r="O85" s="2"/>
      <c r="P85" s="2"/>
      <c r="Q85" s="2"/>
    </row>
    <row r="86" thickTop="1">
      <c r="A86" s="9"/>
      <c r="B86" s="44">
        <v>17</v>
      </c>
      <c r="C86" s="45" t="s">
        <v>97</v>
      </c>
      <c r="D86" s="45" t="s">
        <v>7</v>
      </c>
      <c r="E86" s="45" t="s">
        <v>98</v>
      </c>
      <c r="F86" s="45" t="s">
        <v>7</v>
      </c>
      <c r="G86" s="46" t="s">
        <v>82</v>
      </c>
      <c r="H86" s="57">
        <v>34</v>
      </c>
      <c r="I86" s="58">
        <v>0</v>
      </c>
      <c r="J86" s="59">
        <v>0</v>
      </c>
      <c r="K86" s="60">
        <v>0.20999999999999999</v>
      </c>
      <c r="L86" s="61"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51" t="s">
        <v>57</v>
      </c>
      <c r="C87" s="1"/>
      <c r="D87" s="1"/>
      <c r="E87" s="52" t="s">
        <v>99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>
      <c r="A88" s="9"/>
      <c r="B88" s="51" t="s">
        <v>58</v>
      </c>
      <c r="C88" s="1"/>
      <c r="D88" s="1"/>
      <c r="E88" s="52" t="s">
        <v>7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>
      <c r="A89" s="9"/>
      <c r="B89" s="51" t="s">
        <v>60</v>
      </c>
      <c r="C89" s="1"/>
      <c r="D89" s="1"/>
      <c r="E89" s="52" t="s">
        <v>7</v>
      </c>
      <c r="F89" s="1"/>
      <c r="G89" s="1"/>
      <c r="H89" s="43"/>
      <c r="I89" s="1"/>
      <c r="J89" s="43"/>
      <c r="K89" s="1"/>
      <c r="L89" s="1"/>
      <c r="M89" s="12"/>
      <c r="N89" s="2"/>
      <c r="O89" s="2"/>
      <c r="P89" s="2"/>
      <c r="Q89" s="2"/>
    </row>
    <row r="90" thickBot="1">
      <c r="A90" s="9"/>
      <c r="B90" s="53" t="s">
        <v>61</v>
      </c>
      <c r="C90" s="54"/>
      <c r="D90" s="54"/>
      <c r="E90" s="55" t="s">
        <v>73</v>
      </c>
      <c r="F90" s="54"/>
      <c r="G90" s="54"/>
      <c r="H90" s="56"/>
      <c r="I90" s="54"/>
      <c r="J90" s="56"/>
      <c r="K90" s="54"/>
      <c r="L90" s="54"/>
      <c r="M90" s="12"/>
      <c r="N90" s="2"/>
      <c r="O90" s="2"/>
      <c r="P90" s="2"/>
      <c r="Q90" s="2"/>
    </row>
    <row r="91" thickTop="1">
      <c r="A91" s="9"/>
      <c r="B91" s="44">
        <v>18</v>
      </c>
      <c r="C91" s="45" t="s">
        <v>100</v>
      </c>
      <c r="D91" s="45" t="s">
        <v>7</v>
      </c>
      <c r="E91" s="45" t="s">
        <v>101</v>
      </c>
      <c r="F91" s="45" t="s">
        <v>7</v>
      </c>
      <c r="G91" s="46" t="s">
        <v>64</v>
      </c>
      <c r="H91" s="57">
        <v>811.79999999999995</v>
      </c>
      <c r="I91" s="58">
        <v>0</v>
      </c>
      <c r="J91" s="59">
        <v>0</v>
      </c>
      <c r="K91" s="60">
        <v>0.20999999999999999</v>
      </c>
      <c r="L91" s="61"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51" t="s">
        <v>57</v>
      </c>
      <c r="C92" s="1"/>
      <c r="D92" s="1"/>
      <c r="E92" s="52" t="s">
        <v>102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>
      <c r="A93" s="9"/>
      <c r="B93" s="51" t="s">
        <v>58</v>
      </c>
      <c r="C93" s="1"/>
      <c r="D93" s="1"/>
      <c r="E93" s="52" t="s">
        <v>103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>
      <c r="A94" s="9"/>
      <c r="B94" s="51" t="s">
        <v>60</v>
      </c>
      <c r="C94" s="1"/>
      <c r="D94" s="1"/>
      <c r="E94" s="52" t="s">
        <v>7</v>
      </c>
      <c r="F94" s="1"/>
      <c r="G94" s="1"/>
      <c r="H94" s="43"/>
      <c r="I94" s="1"/>
      <c r="J94" s="43"/>
      <c r="K94" s="1"/>
      <c r="L94" s="1"/>
      <c r="M94" s="12"/>
      <c r="N94" s="2"/>
      <c r="O94" s="2"/>
      <c r="P94" s="2"/>
      <c r="Q94" s="2"/>
    </row>
    <row r="95" thickBot="1">
      <c r="A95" s="9"/>
      <c r="B95" s="53" t="s">
        <v>61</v>
      </c>
      <c r="C95" s="54"/>
      <c r="D95" s="54"/>
      <c r="E95" s="55" t="s">
        <v>73</v>
      </c>
      <c r="F95" s="54"/>
      <c r="G95" s="54"/>
      <c r="H95" s="56"/>
      <c r="I95" s="54"/>
      <c r="J95" s="56"/>
      <c r="K95" s="54"/>
      <c r="L95" s="54"/>
      <c r="M95" s="12"/>
      <c r="N95" s="2"/>
      <c r="O95" s="2"/>
      <c r="P95" s="2"/>
      <c r="Q95" s="2"/>
    </row>
    <row r="96" thickTop="1">
      <c r="A96" s="9"/>
      <c r="B96" s="44">
        <v>19</v>
      </c>
      <c r="C96" s="45" t="s">
        <v>104</v>
      </c>
      <c r="D96" s="45" t="s">
        <v>7</v>
      </c>
      <c r="E96" s="45" t="s">
        <v>105</v>
      </c>
      <c r="F96" s="45" t="s">
        <v>7</v>
      </c>
      <c r="G96" s="46" t="s">
        <v>82</v>
      </c>
      <c r="H96" s="57">
        <v>451</v>
      </c>
      <c r="I96" s="58">
        <v>0</v>
      </c>
      <c r="J96" s="59">
        <v>0</v>
      </c>
      <c r="K96" s="60">
        <v>0.20999999999999999</v>
      </c>
      <c r="L96" s="61"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51" t="s">
        <v>57</v>
      </c>
      <c r="C97" s="1"/>
      <c r="D97" s="1"/>
      <c r="E97" s="52" t="s">
        <v>106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>
      <c r="A98" s="9"/>
      <c r="B98" s="51" t="s">
        <v>58</v>
      </c>
      <c r="C98" s="1"/>
      <c r="D98" s="1"/>
      <c r="E98" s="52" t="s">
        <v>7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>
      <c r="A99" s="9"/>
      <c r="B99" s="51" t="s">
        <v>60</v>
      </c>
      <c r="C99" s="1"/>
      <c r="D99" s="1"/>
      <c r="E99" s="52" t="s">
        <v>7</v>
      </c>
      <c r="F99" s="1"/>
      <c r="G99" s="1"/>
      <c r="H99" s="43"/>
      <c r="I99" s="1"/>
      <c r="J99" s="43"/>
      <c r="K99" s="1"/>
      <c r="L99" s="1"/>
      <c r="M99" s="12"/>
      <c r="N99" s="2"/>
      <c r="O99" s="2"/>
      <c r="P99" s="2"/>
      <c r="Q99" s="2"/>
    </row>
    <row r="100" thickBot="1">
      <c r="A100" s="9"/>
      <c r="B100" s="53" t="s">
        <v>61</v>
      </c>
      <c r="C100" s="54"/>
      <c r="D100" s="54"/>
      <c r="E100" s="55" t="s">
        <v>73</v>
      </c>
      <c r="F100" s="54"/>
      <c r="G100" s="54"/>
      <c r="H100" s="56"/>
      <c r="I100" s="54"/>
      <c r="J100" s="56"/>
      <c r="K100" s="54"/>
      <c r="L100" s="54"/>
      <c r="M100" s="12"/>
      <c r="N100" s="2"/>
      <c r="O100" s="2"/>
      <c r="P100" s="2"/>
      <c r="Q100" s="2"/>
    </row>
    <row r="101" thickTop="1">
      <c r="A101" s="9"/>
      <c r="B101" s="44">
        <v>20</v>
      </c>
      <c r="C101" s="45" t="s">
        <v>107</v>
      </c>
      <c r="D101" s="45" t="s">
        <v>7</v>
      </c>
      <c r="E101" s="45" t="s">
        <v>108</v>
      </c>
      <c r="F101" s="45" t="s">
        <v>7</v>
      </c>
      <c r="G101" s="46" t="s">
        <v>71</v>
      </c>
      <c r="H101" s="57">
        <v>770</v>
      </c>
      <c r="I101" s="58">
        <v>0</v>
      </c>
      <c r="J101" s="59">
        <v>0</v>
      </c>
      <c r="K101" s="60">
        <v>0.20999999999999999</v>
      </c>
      <c r="L101" s="61"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1" t="s">
        <v>57</v>
      </c>
      <c r="C102" s="1"/>
      <c r="D102" s="1"/>
      <c r="E102" s="52" t="s">
        <v>109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>
      <c r="A103" s="9"/>
      <c r="B103" s="51" t="s">
        <v>58</v>
      </c>
      <c r="C103" s="1"/>
      <c r="D103" s="1"/>
      <c r="E103" s="52" t="s">
        <v>7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>
      <c r="A104" s="9"/>
      <c r="B104" s="51" t="s">
        <v>60</v>
      </c>
      <c r="C104" s="1"/>
      <c r="D104" s="1"/>
      <c r="E104" s="52" t="s">
        <v>7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thickBot="1">
      <c r="A105" s="9"/>
      <c r="B105" s="53" t="s">
        <v>61</v>
      </c>
      <c r="C105" s="54"/>
      <c r="D105" s="54"/>
      <c r="E105" s="55" t="s">
        <v>73</v>
      </c>
      <c r="F105" s="54"/>
      <c r="G105" s="54"/>
      <c r="H105" s="56"/>
      <c r="I105" s="54"/>
      <c r="J105" s="56"/>
      <c r="K105" s="54"/>
      <c r="L105" s="54"/>
      <c r="M105" s="12"/>
      <c r="N105" s="2"/>
      <c r="O105" s="2"/>
      <c r="P105" s="2"/>
      <c r="Q105" s="2"/>
    </row>
    <row r="106" thickTop="1">
      <c r="A106" s="9"/>
      <c r="B106" s="44">
        <v>21</v>
      </c>
      <c r="C106" s="45" t="s">
        <v>110</v>
      </c>
      <c r="D106" s="45" t="s">
        <v>7</v>
      </c>
      <c r="E106" s="45" t="s">
        <v>111</v>
      </c>
      <c r="F106" s="45" t="s">
        <v>7</v>
      </c>
      <c r="G106" s="46" t="s">
        <v>71</v>
      </c>
      <c r="H106" s="57">
        <v>770</v>
      </c>
      <c r="I106" s="58">
        <v>0</v>
      </c>
      <c r="J106" s="59">
        <v>0</v>
      </c>
      <c r="K106" s="60">
        <v>0.20999999999999999</v>
      </c>
      <c r="L106" s="61"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1" t="s">
        <v>57</v>
      </c>
      <c r="C107" s="1"/>
      <c r="D107" s="1"/>
      <c r="E107" s="52" t="s">
        <v>111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>
      <c r="A108" s="9"/>
      <c r="B108" s="51" t="s">
        <v>58</v>
      </c>
      <c r="C108" s="1"/>
      <c r="D108" s="1"/>
      <c r="E108" s="52" t="s">
        <v>7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>
      <c r="A109" s="9"/>
      <c r="B109" s="51" t="s">
        <v>60</v>
      </c>
      <c r="C109" s="1"/>
      <c r="D109" s="1"/>
      <c r="E109" s="52" t="s">
        <v>7</v>
      </c>
      <c r="F109" s="1"/>
      <c r="G109" s="1"/>
      <c r="H109" s="43"/>
      <c r="I109" s="1"/>
      <c r="J109" s="43"/>
      <c r="K109" s="1"/>
      <c r="L109" s="1"/>
      <c r="M109" s="12"/>
      <c r="N109" s="2"/>
      <c r="O109" s="2"/>
      <c r="P109" s="2"/>
      <c r="Q109" s="2"/>
    </row>
    <row r="110" thickBot="1">
      <c r="A110" s="9"/>
      <c r="B110" s="53" t="s">
        <v>61</v>
      </c>
      <c r="C110" s="54"/>
      <c r="D110" s="54"/>
      <c r="E110" s="55" t="s">
        <v>7</v>
      </c>
      <c r="F110" s="54"/>
      <c r="G110" s="54"/>
      <c r="H110" s="56"/>
      <c r="I110" s="54"/>
      <c r="J110" s="56"/>
      <c r="K110" s="54"/>
      <c r="L110" s="54"/>
      <c r="M110" s="12"/>
      <c r="N110" s="2"/>
      <c r="O110" s="2"/>
      <c r="P110" s="2"/>
      <c r="Q110" s="2"/>
    </row>
    <row r="111" thickTop="1">
      <c r="A111" s="9"/>
      <c r="B111" s="44">
        <v>22</v>
      </c>
      <c r="C111" s="45" t="s">
        <v>112</v>
      </c>
      <c r="D111" s="45" t="s">
        <v>7</v>
      </c>
      <c r="E111" s="45" t="s">
        <v>113</v>
      </c>
      <c r="F111" s="45" t="s">
        <v>7</v>
      </c>
      <c r="G111" s="46" t="s">
        <v>71</v>
      </c>
      <c r="H111" s="57">
        <v>585</v>
      </c>
      <c r="I111" s="58">
        <v>0</v>
      </c>
      <c r="J111" s="59">
        <v>0</v>
      </c>
      <c r="K111" s="60">
        <v>0.20999999999999999</v>
      </c>
      <c r="L111" s="61"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1" t="s">
        <v>57</v>
      </c>
      <c r="C112" s="1"/>
      <c r="D112" s="1"/>
      <c r="E112" s="52" t="s">
        <v>114</v>
      </c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>
      <c r="A113" s="9"/>
      <c r="B113" s="51" t="s">
        <v>58</v>
      </c>
      <c r="C113" s="1"/>
      <c r="D113" s="1"/>
      <c r="E113" s="52" t="s">
        <v>115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>
      <c r="A114" s="9"/>
      <c r="B114" s="51" t="s">
        <v>60</v>
      </c>
      <c r="C114" s="1"/>
      <c r="D114" s="1"/>
      <c r="E114" s="52" t="s">
        <v>7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thickBot="1">
      <c r="A115" s="9"/>
      <c r="B115" s="53" t="s">
        <v>61</v>
      </c>
      <c r="C115" s="54"/>
      <c r="D115" s="54"/>
      <c r="E115" s="55" t="s">
        <v>73</v>
      </c>
      <c r="F115" s="54"/>
      <c r="G115" s="54"/>
      <c r="H115" s="56"/>
      <c r="I115" s="54"/>
      <c r="J115" s="56"/>
      <c r="K115" s="54"/>
      <c r="L115" s="54"/>
      <c r="M115" s="12"/>
      <c r="N115" s="2"/>
      <c r="O115" s="2"/>
      <c r="P115" s="2"/>
      <c r="Q115" s="2"/>
    </row>
    <row r="116" thickTop="1">
      <c r="A116" s="9"/>
      <c r="B116" s="44">
        <v>23</v>
      </c>
      <c r="C116" s="45" t="s">
        <v>116</v>
      </c>
      <c r="D116" s="45" t="s">
        <v>7</v>
      </c>
      <c r="E116" s="45" t="s">
        <v>117</v>
      </c>
      <c r="F116" s="45" t="s">
        <v>7</v>
      </c>
      <c r="G116" s="46" t="s">
        <v>71</v>
      </c>
      <c r="H116" s="57">
        <v>572</v>
      </c>
      <c r="I116" s="58">
        <v>0</v>
      </c>
      <c r="J116" s="59">
        <v>0</v>
      </c>
      <c r="K116" s="60">
        <v>0.20999999999999999</v>
      </c>
      <c r="L116" s="61"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1" t="s">
        <v>57</v>
      </c>
      <c r="C117" s="1"/>
      <c r="D117" s="1"/>
      <c r="E117" s="52" t="s">
        <v>118</v>
      </c>
      <c r="F117" s="1"/>
      <c r="G117" s="1"/>
      <c r="H117" s="43"/>
      <c r="I117" s="1"/>
      <c r="J117" s="43"/>
      <c r="K117" s="1"/>
      <c r="L117" s="1"/>
      <c r="M117" s="12"/>
      <c r="N117" s="2"/>
      <c r="O117" s="2"/>
      <c r="P117" s="2"/>
      <c r="Q117" s="2"/>
    </row>
    <row r="118">
      <c r="A118" s="9"/>
      <c r="B118" s="51" t="s">
        <v>58</v>
      </c>
      <c r="C118" s="1"/>
      <c r="D118" s="1"/>
      <c r="E118" s="52" t="s">
        <v>7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>
      <c r="A119" s="9"/>
      <c r="B119" s="51" t="s">
        <v>60</v>
      </c>
      <c r="C119" s="1"/>
      <c r="D119" s="1"/>
      <c r="E119" s="52" t="s">
        <v>7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 thickBot="1">
      <c r="A120" s="9"/>
      <c r="B120" s="53" t="s">
        <v>61</v>
      </c>
      <c r="C120" s="54"/>
      <c r="D120" s="54"/>
      <c r="E120" s="55" t="s">
        <v>73</v>
      </c>
      <c r="F120" s="54"/>
      <c r="G120" s="54"/>
      <c r="H120" s="56"/>
      <c r="I120" s="54"/>
      <c r="J120" s="56"/>
      <c r="K120" s="54"/>
      <c r="L120" s="54"/>
      <c r="M120" s="12"/>
      <c r="N120" s="2"/>
      <c r="O120" s="2"/>
      <c r="P120" s="2"/>
      <c r="Q120" s="2"/>
    </row>
    <row r="121" thickTop="1">
      <c r="A121" s="9"/>
      <c r="B121" s="44">
        <v>24</v>
      </c>
      <c r="C121" s="45" t="s">
        <v>119</v>
      </c>
      <c r="D121" s="45" t="s">
        <v>7</v>
      </c>
      <c r="E121" s="45" t="s">
        <v>120</v>
      </c>
      <c r="F121" s="45" t="s">
        <v>7</v>
      </c>
      <c r="G121" s="46" t="s">
        <v>71</v>
      </c>
      <c r="H121" s="57">
        <v>128</v>
      </c>
      <c r="I121" s="58">
        <v>0</v>
      </c>
      <c r="J121" s="59">
        <v>0</v>
      </c>
      <c r="K121" s="60">
        <v>0.20999999999999999</v>
      </c>
      <c r="L121" s="61"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1" t="s">
        <v>57</v>
      </c>
      <c r="C122" s="1"/>
      <c r="D122" s="1"/>
      <c r="E122" s="52" t="s">
        <v>121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>
      <c r="A123" s="9"/>
      <c r="B123" s="51" t="s">
        <v>58</v>
      </c>
      <c r="C123" s="1"/>
      <c r="D123" s="1"/>
      <c r="E123" s="52" t="s">
        <v>7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>
      <c r="A124" s="9"/>
      <c r="B124" s="51" t="s">
        <v>60</v>
      </c>
      <c r="C124" s="1"/>
      <c r="D124" s="1"/>
      <c r="E124" s="52" t="s">
        <v>7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 thickBot="1">
      <c r="A125" s="9"/>
      <c r="B125" s="53" t="s">
        <v>61</v>
      </c>
      <c r="C125" s="54"/>
      <c r="D125" s="54"/>
      <c r="E125" s="55" t="s">
        <v>73</v>
      </c>
      <c r="F125" s="54"/>
      <c r="G125" s="54"/>
      <c r="H125" s="56"/>
      <c r="I125" s="54"/>
      <c r="J125" s="56"/>
      <c r="K125" s="54"/>
      <c r="L125" s="54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2" t="s">
        <v>33</v>
      </c>
      <c r="D126" s="1"/>
      <c r="E126" s="62" t="s">
        <v>34</v>
      </c>
      <c r="F126" s="1"/>
      <c r="G126" s="63" t="s">
        <v>122</v>
      </c>
      <c r="H126" s="64">
        <v>0</v>
      </c>
      <c r="I126" s="63" t="s">
        <v>123</v>
      </c>
      <c r="J126" s="65">
        <f>(L126-H126)</f>
        <v>0</v>
      </c>
      <c r="K126" s="63" t="s">
        <v>124</v>
      </c>
      <c r="L126" s="66">
        <v>0</v>
      </c>
      <c r="M126" s="12"/>
      <c r="N126" s="2"/>
      <c r="O126" s="2"/>
      <c r="P126" s="2"/>
      <c r="Q126" s="33">
        <f>0+Q31+Q36+Q41+Q46+Q51+Q56+Q61+Q66+Q71+Q76+Q81+Q86+Q91+Q96+Q101+Q106+Q111+Q116+Q121</f>
        <v>0</v>
      </c>
      <c r="R126" s="27">
        <f>0+R31+R36+R41+R46+R51+R56+R61+R66+R71+R76+R81+R86+R91+R96+R101+R106+R111+R116+R121</f>
        <v>0</v>
      </c>
      <c r="S126" s="67">
        <f>Q126*(1+J126)+R126</f>
        <v>0</v>
      </c>
    </row>
    <row r="127" thickTop="1" thickBot="1" ht="25" customHeight="1">
      <c r="A127" s="9"/>
      <c r="B127" s="68"/>
      <c r="C127" s="68"/>
      <c r="D127" s="68"/>
      <c r="E127" s="68"/>
      <c r="F127" s="68"/>
      <c r="G127" s="69" t="s">
        <v>125</v>
      </c>
      <c r="H127" s="70">
        <v>0</v>
      </c>
      <c r="I127" s="69" t="s">
        <v>126</v>
      </c>
      <c r="J127" s="71">
        <v>0</v>
      </c>
      <c r="K127" s="69" t="s">
        <v>127</v>
      </c>
      <c r="L127" s="72">
        <v>0</v>
      </c>
      <c r="M127" s="12"/>
      <c r="N127" s="2"/>
      <c r="O127" s="2"/>
      <c r="P127" s="2"/>
      <c r="Q127" s="2"/>
    </row>
    <row r="128" ht="40" customHeight="1">
      <c r="A128" s="9"/>
      <c r="B128" s="73" t="s">
        <v>128</v>
      </c>
      <c r="C128" s="1"/>
      <c r="D128" s="1"/>
      <c r="E128" s="1"/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>
      <c r="A129" s="9"/>
      <c r="B129" s="44">
        <v>28</v>
      </c>
      <c r="C129" s="45" t="s">
        <v>129</v>
      </c>
      <c r="D129" s="45" t="s">
        <v>7</v>
      </c>
      <c r="E129" s="45" t="s">
        <v>130</v>
      </c>
      <c r="F129" s="45" t="s">
        <v>7</v>
      </c>
      <c r="G129" s="46" t="s">
        <v>71</v>
      </c>
      <c r="H129" s="47">
        <v>98</v>
      </c>
      <c r="I129" s="25">
        <v>0</v>
      </c>
      <c r="J129" s="48">
        <v>0</v>
      </c>
      <c r="K129" s="49">
        <v>0.20999999999999999</v>
      </c>
      <c r="L129" s="50"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1" t="s">
        <v>57</v>
      </c>
      <c r="C130" s="1"/>
      <c r="D130" s="1"/>
      <c r="E130" s="52" t="s">
        <v>130</v>
      </c>
      <c r="F130" s="1"/>
      <c r="G130" s="1"/>
      <c r="H130" s="43"/>
      <c r="I130" s="1"/>
      <c r="J130" s="43"/>
      <c r="K130" s="1"/>
      <c r="L130" s="1"/>
      <c r="M130" s="12"/>
      <c r="N130" s="2"/>
      <c r="O130" s="2"/>
      <c r="P130" s="2"/>
      <c r="Q130" s="2"/>
    </row>
    <row r="131">
      <c r="A131" s="9"/>
      <c r="B131" s="51" t="s">
        <v>58</v>
      </c>
      <c r="C131" s="1"/>
      <c r="D131" s="1"/>
      <c r="E131" s="52" t="s">
        <v>7</v>
      </c>
      <c r="F131" s="1"/>
      <c r="G131" s="1"/>
      <c r="H131" s="43"/>
      <c r="I131" s="1"/>
      <c r="J131" s="43"/>
      <c r="K131" s="1"/>
      <c r="L131" s="1"/>
      <c r="M131" s="12"/>
      <c r="N131" s="2"/>
      <c r="O131" s="2"/>
      <c r="P131" s="2"/>
      <c r="Q131" s="2"/>
    </row>
    <row r="132">
      <c r="A132" s="9"/>
      <c r="B132" s="51" t="s">
        <v>60</v>
      </c>
      <c r="C132" s="1"/>
      <c r="D132" s="1"/>
      <c r="E132" s="52" t="s">
        <v>7</v>
      </c>
      <c r="F132" s="1"/>
      <c r="G132" s="1"/>
      <c r="H132" s="43"/>
      <c r="I132" s="1"/>
      <c r="J132" s="43"/>
      <c r="K132" s="1"/>
      <c r="L132" s="1"/>
      <c r="M132" s="12"/>
      <c r="N132" s="2"/>
      <c r="O132" s="2"/>
      <c r="P132" s="2"/>
      <c r="Q132" s="2"/>
    </row>
    <row r="133" thickBot="1">
      <c r="A133" s="9"/>
      <c r="B133" s="53" t="s">
        <v>61</v>
      </c>
      <c r="C133" s="54"/>
      <c r="D133" s="54"/>
      <c r="E133" s="55" t="s">
        <v>7</v>
      </c>
      <c r="F133" s="54"/>
      <c r="G133" s="54"/>
      <c r="H133" s="56"/>
      <c r="I133" s="54"/>
      <c r="J133" s="56"/>
      <c r="K133" s="54"/>
      <c r="L133" s="54"/>
      <c r="M133" s="12"/>
      <c r="N133" s="2"/>
      <c r="O133" s="2"/>
      <c r="P133" s="2"/>
      <c r="Q133" s="2"/>
    </row>
    <row r="134" thickTop="1">
      <c r="A134" s="9"/>
      <c r="B134" s="44">
        <v>29</v>
      </c>
      <c r="C134" s="45" t="s">
        <v>131</v>
      </c>
      <c r="D134" s="45" t="s">
        <v>7</v>
      </c>
      <c r="E134" s="45" t="s">
        <v>132</v>
      </c>
      <c r="F134" s="45" t="s">
        <v>7</v>
      </c>
      <c r="G134" s="46" t="s">
        <v>71</v>
      </c>
      <c r="H134" s="57">
        <v>483</v>
      </c>
      <c r="I134" s="58">
        <v>0</v>
      </c>
      <c r="J134" s="59">
        <v>0</v>
      </c>
      <c r="K134" s="60">
        <v>0.20999999999999999</v>
      </c>
      <c r="L134" s="61"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1" t="s">
        <v>57</v>
      </c>
      <c r="C135" s="1"/>
      <c r="D135" s="1"/>
      <c r="E135" s="52" t="s">
        <v>132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>
      <c r="A136" s="9"/>
      <c r="B136" s="51" t="s">
        <v>58</v>
      </c>
      <c r="C136" s="1"/>
      <c r="D136" s="1"/>
      <c r="E136" s="52" t="s">
        <v>7</v>
      </c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>
      <c r="A137" s="9"/>
      <c r="B137" s="51" t="s">
        <v>60</v>
      </c>
      <c r="C137" s="1"/>
      <c r="D137" s="1"/>
      <c r="E137" s="52" t="s">
        <v>7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 thickBot="1">
      <c r="A138" s="9"/>
      <c r="B138" s="53" t="s">
        <v>61</v>
      </c>
      <c r="C138" s="54"/>
      <c r="D138" s="54"/>
      <c r="E138" s="55" t="s">
        <v>7</v>
      </c>
      <c r="F138" s="54"/>
      <c r="G138" s="54"/>
      <c r="H138" s="56"/>
      <c r="I138" s="54"/>
      <c r="J138" s="56"/>
      <c r="K138" s="54"/>
      <c r="L138" s="54"/>
      <c r="M138" s="12"/>
      <c r="N138" s="2"/>
      <c r="O138" s="2"/>
      <c r="P138" s="2"/>
      <c r="Q138" s="2"/>
    </row>
    <row r="139" thickTop="1">
      <c r="A139" s="9"/>
      <c r="B139" s="44">
        <v>30</v>
      </c>
      <c r="C139" s="45" t="s">
        <v>133</v>
      </c>
      <c r="D139" s="45" t="s">
        <v>7</v>
      </c>
      <c r="E139" s="45" t="s">
        <v>134</v>
      </c>
      <c r="F139" s="45" t="s">
        <v>7</v>
      </c>
      <c r="G139" s="46" t="s">
        <v>71</v>
      </c>
      <c r="H139" s="57">
        <v>98</v>
      </c>
      <c r="I139" s="58">
        <v>0</v>
      </c>
      <c r="J139" s="59">
        <v>0</v>
      </c>
      <c r="K139" s="60">
        <v>0.20999999999999999</v>
      </c>
      <c r="L139" s="61"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1" t="s">
        <v>57</v>
      </c>
      <c r="C140" s="1"/>
      <c r="D140" s="1"/>
      <c r="E140" s="52" t="s">
        <v>134</v>
      </c>
      <c r="F140" s="1"/>
      <c r="G140" s="1"/>
      <c r="H140" s="43"/>
      <c r="I140" s="1"/>
      <c r="J140" s="43"/>
      <c r="K140" s="1"/>
      <c r="L140" s="1"/>
      <c r="M140" s="12"/>
      <c r="N140" s="2"/>
      <c r="O140" s="2"/>
      <c r="P140" s="2"/>
      <c r="Q140" s="2"/>
    </row>
    <row r="141">
      <c r="A141" s="9"/>
      <c r="B141" s="51" t="s">
        <v>58</v>
      </c>
      <c r="C141" s="1"/>
      <c r="D141" s="1"/>
      <c r="E141" s="52" t="s">
        <v>7</v>
      </c>
      <c r="F141" s="1"/>
      <c r="G141" s="1"/>
      <c r="H141" s="43"/>
      <c r="I141" s="1"/>
      <c r="J141" s="43"/>
      <c r="K141" s="1"/>
      <c r="L141" s="1"/>
      <c r="M141" s="12"/>
      <c r="N141" s="2"/>
      <c r="O141" s="2"/>
      <c r="P141" s="2"/>
      <c r="Q141" s="2"/>
    </row>
    <row r="142">
      <c r="A142" s="9"/>
      <c r="B142" s="51" t="s">
        <v>60</v>
      </c>
      <c r="C142" s="1"/>
      <c r="D142" s="1"/>
      <c r="E142" s="52" t="s">
        <v>7</v>
      </c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 thickBot="1">
      <c r="A143" s="9"/>
      <c r="B143" s="53" t="s">
        <v>61</v>
      </c>
      <c r="C143" s="54"/>
      <c r="D143" s="54"/>
      <c r="E143" s="55" t="s">
        <v>7</v>
      </c>
      <c r="F143" s="54"/>
      <c r="G143" s="54"/>
      <c r="H143" s="56"/>
      <c r="I143" s="54"/>
      <c r="J143" s="56"/>
      <c r="K143" s="54"/>
      <c r="L143" s="54"/>
      <c r="M143" s="12"/>
      <c r="N143" s="2"/>
      <c r="O143" s="2"/>
      <c r="P143" s="2"/>
      <c r="Q143" s="2"/>
    </row>
    <row r="144" thickTop="1">
      <c r="A144" s="9"/>
      <c r="B144" s="44">
        <v>31</v>
      </c>
      <c r="C144" s="45" t="s">
        <v>135</v>
      </c>
      <c r="D144" s="45" t="s">
        <v>7</v>
      </c>
      <c r="E144" s="45" t="s">
        <v>136</v>
      </c>
      <c r="F144" s="45" t="s">
        <v>7</v>
      </c>
      <c r="G144" s="46" t="s">
        <v>71</v>
      </c>
      <c r="H144" s="57">
        <v>185</v>
      </c>
      <c r="I144" s="58">
        <v>0</v>
      </c>
      <c r="J144" s="59">
        <v>0</v>
      </c>
      <c r="K144" s="60">
        <v>0.20999999999999999</v>
      </c>
      <c r="L144" s="61"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1" t="s">
        <v>57</v>
      </c>
      <c r="C145" s="1"/>
      <c r="D145" s="1"/>
      <c r="E145" s="52" t="s">
        <v>136</v>
      </c>
      <c r="F145" s="1"/>
      <c r="G145" s="1"/>
      <c r="H145" s="43"/>
      <c r="I145" s="1"/>
      <c r="J145" s="43"/>
      <c r="K145" s="1"/>
      <c r="L145" s="1"/>
      <c r="M145" s="12"/>
      <c r="N145" s="2"/>
      <c r="O145" s="2"/>
      <c r="P145" s="2"/>
      <c r="Q145" s="2"/>
    </row>
    <row r="146">
      <c r="A146" s="9"/>
      <c r="B146" s="51" t="s">
        <v>58</v>
      </c>
      <c r="C146" s="1"/>
      <c r="D146" s="1"/>
      <c r="E146" s="52" t="s">
        <v>7</v>
      </c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>
      <c r="A147" s="9"/>
      <c r="B147" s="51" t="s">
        <v>60</v>
      </c>
      <c r="C147" s="1"/>
      <c r="D147" s="1"/>
      <c r="E147" s="52" t="s">
        <v>7</v>
      </c>
      <c r="F147" s="1"/>
      <c r="G147" s="1"/>
      <c r="H147" s="43"/>
      <c r="I147" s="1"/>
      <c r="J147" s="43"/>
      <c r="K147" s="1"/>
      <c r="L147" s="1"/>
      <c r="M147" s="12"/>
      <c r="N147" s="2"/>
      <c r="O147" s="2"/>
      <c r="P147" s="2"/>
      <c r="Q147" s="2"/>
    </row>
    <row r="148" thickBot="1">
      <c r="A148" s="9"/>
      <c r="B148" s="53" t="s">
        <v>61</v>
      </c>
      <c r="C148" s="54"/>
      <c r="D148" s="54"/>
      <c r="E148" s="55" t="s">
        <v>7</v>
      </c>
      <c r="F148" s="54"/>
      <c r="G148" s="54"/>
      <c r="H148" s="56"/>
      <c r="I148" s="54"/>
      <c r="J148" s="56"/>
      <c r="K148" s="54"/>
      <c r="L148" s="54"/>
      <c r="M148" s="12"/>
      <c r="N148" s="2"/>
      <c r="O148" s="2"/>
      <c r="P148" s="2"/>
      <c r="Q148" s="2"/>
    </row>
    <row r="149" thickTop="1">
      <c r="A149" s="9"/>
      <c r="B149" s="44">
        <v>37</v>
      </c>
      <c r="C149" s="45" t="s">
        <v>137</v>
      </c>
      <c r="D149" s="45" t="s">
        <v>7</v>
      </c>
      <c r="E149" s="45" t="s">
        <v>138</v>
      </c>
      <c r="F149" s="45" t="s">
        <v>7</v>
      </c>
      <c r="G149" s="46" t="s">
        <v>71</v>
      </c>
      <c r="H149" s="57">
        <v>114.639</v>
      </c>
      <c r="I149" s="58">
        <v>0</v>
      </c>
      <c r="J149" s="59">
        <v>0</v>
      </c>
      <c r="K149" s="60">
        <v>0.20999999999999999</v>
      </c>
      <c r="L149" s="61"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1" t="s">
        <v>57</v>
      </c>
      <c r="C150" s="1"/>
      <c r="D150" s="1"/>
      <c r="E150" s="52" t="s">
        <v>138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>
      <c r="A151" s="9"/>
      <c r="B151" s="51" t="s">
        <v>58</v>
      </c>
      <c r="C151" s="1"/>
      <c r="D151" s="1"/>
      <c r="E151" s="52" t="s">
        <v>139</v>
      </c>
      <c r="F151" s="1"/>
      <c r="G151" s="1"/>
      <c r="H151" s="43"/>
      <c r="I151" s="1"/>
      <c r="J151" s="43"/>
      <c r="K151" s="1"/>
      <c r="L151" s="1"/>
      <c r="M151" s="12"/>
      <c r="N151" s="2"/>
      <c r="O151" s="2"/>
      <c r="P151" s="2"/>
      <c r="Q151" s="2"/>
    </row>
    <row r="152">
      <c r="A152" s="9"/>
      <c r="B152" s="51" t="s">
        <v>60</v>
      </c>
      <c r="C152" s="1"/>
      <c r="D152" s="1"/>
      <c r="E152" s="52" t="s">
        <v>7</v>
      </c>
      <c r="F152" s="1"/>
      <c r="G152" s="1"/>
      <c r="H152" s="43"/>
      <c r="I152" s="1"/>
      <c r="J152" s="43"/>
      <c r="K152" s="1"/>
      <c r="L152" s="1"/>
      <c r="M152" s="12"/>
      <c r="N152" s="2"/>
      <c r="O152" s="2"/>
      <c r="P152" s="2"/>
      <c r="Q152" s="2"/>
    </row>
    <row r="153" thickBot="1">
      <c r="A153" s="9"/>
      <c r="B153" s="53" t="s">
        <v>61</v>
      </c>
      <c r="C153" s="54"/>
      <c r="D153" s="54"/>
      <c r="E153" s="55" t="s">
        <v>73</v>
      </c>
      <c r="F153" s="54"/>
      <c r="G153" s="54"/>
      <c r="H153" s="56"/>
      <c r="I153" s="54"/>
      <c r="J153" s="56"/>
      <c r="K153" s="54"/>
      <c r="L153" s="54"/>
      <c r="M153" s="12"/>
      <c r="N153" s="2"/>
      <c r="O153" s="2"/>
      <c r="P153" s="2"/>
      <c r="Q153" s="2"/>
    </row>
    <row r="154" thickTop="1">
      <c r="A154" s="9"/>
      <c r="B154" s="44">
        <v>38</v>
      </c>
      <c r="C154" s="45" t="s">
        <v>140</v>
      </c>
      <c r="D154" s="45" t="s">
        <v>7</v>
      </c>
      <c r="E154" s="45" t="s">
        <v>141</v>
      </c>
      <c r="F154" s="45" t="s">
        <v>7</v>
      </c>
      <c r="G154" s="46" t="s">
        <v>71</v>
      </c>
      <c r="H154" s="57">
        <v>206.20599999999999</v>
      </c>
      <c r="I154" s="58">
        <v>0</v>
      </c>
      <c r="J154" s="59">
        <v>0</v>
      </c>
      <c r="K154" s="60">
        <v>0.20999999999999999</v>
      </c>
      <c r="L154" s="61">
        <v>0</v>
      </c>
      <c r="M154" s="12"/>
      <c r="N154" s="2"/>
      <c r="O154" s="2"/>
      <c r="P154" s="2"/>
      <c r="Q154" s="33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1" t="s">
        <v>57</v>
      </c>
      <c r="C155" s="1"/>
      <c r="D155" s="1"/>
      <c r="E155" s="52" t="s">
        <v>141</v>
      </c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>
      <c r="A156" s="9"/>
      <c r="B156" s="51" t="s">
        <v>58</v>
      </c>
      <c r="C156" s="1"/>
      <c r="D156" s="1"/>
      <c r="E156" s="52" t="s">
        <v>142</v>
      </c>
      <c r="F156" s="1"/>
      <c r="G156" s="1"/>
      <c r="H156" s="43"/>
      <c r="I156" s="1"/>
      <c r="J156" s="43"/>
      <c r="K156" s="1"/>
      <c r="L156" s="1"/>
      <c r="M156" s="12"/>
      <c r="N156" s="2"/>
      <c r="O156" s="2"/>
      <c r="P156" s="2"/>
      <c r="Q156" s="2"/>
    </row>
    <row r="157">
      <c r="A157" s="9"/>
      <c r="B157" s="51" t="s">
        <v>60</v>
      </c>
      <c r="C157" s="1"/>
      <c r="D157" s="1"/>
      <c r="E157" s="52" t="s">
        <v>7</v>
      </c>
      <c r="F157" s="1"/>
      <c r="G157" s="1"/>
      <c r="H157" s="43"/>
      <c r="I157" s="1"/>
      <c r="J157" s="43"/>
      <c r="K157" s="1"/>
      <c r="L157" s="1"/>
      <c r="M157" s="12"/>
      <c r="N157" s="2"/>
      <c r="O157" s="2"/>
      <c r="P157" s="2"/>
      <c r="Q157" s="2"/>
    </row>
    <row r="158" thickBot="1">
      <c r="A158" s="9"/>
      <c r="B158" s="53" t="s">
        <v>61</v>
      </c>
      <c r="C158" s="54"/>
      <c r="D158" s="54"/>
      <c r="E158" s="55" t="s">
        <v>73</v>
      </c>
      <c r="F158" s="54"/>
      <c r="G158" s="54"/>
      <c r="H158" s="56"/>
      <c r="I158" s="54"/>
      <c r="J158" s="56"/>
      <c r="K158" s="54"/>
      <c r="L158" s="54"/>
      <c r="M158" s="12"/>
      <c r="N158" s="2"/>
      <c r="O158" s="2"/>
      <c r="P158" s="2"/>
      <c r="Q158" s="2"/>
    </row>
    <row r="159" thickTop="1">
      <c r="A159" s="9"/>
      <c r="B159" s="44">
        <v>39</v>
      </c>
      <c r="C159" s="45" t="s">
        <v>143</v>
      </c>
      <c r="D159" s="45" t="s">
        <v>7</v>
      </c>
      <c r="E159" s="45" t="s">
        <v>144</v>
      </c>
      <c r="F159" s="45" t="s">
        <v>7</v>
      </c>
      <c r="G159" s="46" t="s">
        <v>71</v>
      </c>
      <c r="H159" s="57">
        <v>88.373999999999995</v>
      </c>
      <c r="I159" s="58">
        <v>0</v>
      </c>
      <c r="J159" s="59">
        <v>0</v>
      </c>
      <c r="K159" s="60">
        <v>0.20999999999999999</v>
      </c>
      <c r="L159" s="61">
        <v>0</v>
      </c>
      <c r="M159" s="12"/>
      <c r="N159" s="2"/>
      <c r="O159" s="2"/>
      <c r="P159" s="2"/>
      <c r="Q159" s="33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1" t="s">
        <v>57</v>
      </c>
      <c r="C160" s="1"/>
      <c r="D160" s="1"/>
      <c r="E160" s="52" t="s">
        <v>144</v>
      </c>
      <c r="F160" s="1"/>
      <c r="G160" s="1"/>
      <c r="H160" s="43"/>
      <c r="I160" s="1"/>
      <c r="J160" s="43"/>
      <c r="K160" s="1"/>
      <c r="L160" s="1"/>
      <c r="M160" s="12"/>
      <c r="N160" s="2"/>
      <c r="O160" s="2"/>
      <c r="P160" s="2"/>
      <c r="Q160" s="2"/>
    </row>
    <row r="161">
      <c r="A161" s="9"/>
      <c r="B161" s="51" t="s">
        <v>58</v>
      </c>
      <c r="C161" s="1"/>
      <c r="D161" s="1"/>
      <c r="E161" s="52" t="s">
        <v>145</v>
      </c>
      <c r="F161" s="1"/>
      <c r="G161" s="1"/>
      <c r="H161" s="43"/>
      <c r="I161" s="1"/>
      <c r="J161" s="43"/>
      <c r="K161" s="1"/>
      <c r="L161" s="1"/>
      <c r="M161" s="12"/>
      <c r="N161" s="2"/>
      <c r="O161" s="2"/>
      <c r="P161" s="2"/>
      <c r="Q161" s="2"/>
    </row>
    <row r="162">
      <c r="A162" s="9"/>
      <c r="B162" s="51" t="s">
        <v>60</v>
      </c>
      <c r="C162" s="1"/>
      <c r="D162" s="1"/>
      <c r="E162" s="52" t="s">
        <v>7</v>
      </c>
      <c r="F162" s="1"/>
      <c r="G162" s="1"/>
      <c r="H162" s="43"/>
      <c r="I162" s="1"/>
      <c r="J162" s="43"/>
      <c r="K162" s="1"/>
      <c r="L162" s="1"/>
      <c r="M162" s="12"/>
      <c r="N162" s="2"/>
      <c r="O162" s="2"/>
      <c r="P162" s="2"/>
      <c r="Q162" s="2"/>
    </row>
    <row r="163" thickBot="1">
      <c r="A163" s="9"/>
      <c r="B163" s="53" t="s">
        <v>61</v>
      </c>
      <c r="C163" s="54"/>
      <c r="D163" s="54"/>
      <c r="E163" s="55" t="s">
        <v>73</v>
      </c>
      <c r="F163" s="54"/>
      <c r="G163" s="54"/>
      <c r="H163" s="56"/>
      <c r="I163" s="54"/>
      <c r="J163" s="56"/>
      <c r="K163" s="54"/>
      <c r="L163" s="54"/>
      <c r="M163" s="12"/>
      <c r="N163" s="2"/>
      <c r="O163" s="2"/>
      <c r="P163" s="2"/>
      <c r="Q163" s="2"/>
    </row>
    <row r="164" thickTop="1">
      <c r="A164" s="9"/>
      <c r="B164" s="44">
        <v>40</v>
      </c>
      <c r="C164" s="45" t="s">
        <v>146</v>
      </c>
      <c r="D164" s="45" t="s">
        <v>7</v>
      </c>
      <c r="E164" s="45" t="s">
        <v>147</v>
      </c>
      <c r="F164" s="45" t="s">
        <v>7</v>
      </c>
      <c r="G164" s="46" t="s">
        <v>71</v>
      </c>
      <c r="H164" s="57">
        <v>12.359999999999999</v>
      </c>
      <c r="I164" s="58">
        <v>0</v>
      </c>
      <c r="J164" s="59">
        <v>0</v>
      </c>
      <c r="K164" s="60">
        <v>0.20999999999999999</v>
      </c>
      <c r="L164" s="61"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1" t="s">
        <v>57</v>
      </c>
      <c r="C165" s="1"/>
      <c r="D165" s="1"/>
      <c r="E165" s="52" t="s">
        <v>147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>
      <c r="A166" s="9"/>
      <c r="B166" s="51" t="s">
        <v>58</v>
      </c>
      <c r="C166" s="1"/>
      <c r="D166" s="1"/>
      <c r="E166" s="52" t="s">
        <v>148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>
      <c r="A167" s="9"/>
      <c r="B167" s="51" t="s">
        <v>60</v>
      </c>
      <c r="C167" s="1"/>
      <c r="D167" s="1"/>
      <c r="E167" s="52" t="s">
        <v>7</v>
      </c>
      <c r="F167" s="1"/>
      <c r="G167" s="1"/>
      <c r="H167" s="43"/>
      <c r="I167" s="1"/>
      <c r="J167" s="43"/>
      <c r="K167" s="1"/>
      <c r="L167" s="1"/>
      <c r="M167" s="12"/>
      <c r="N167" s="2"/>
      <c r="O167" s="2"/>
      <c r="P167" s="2"/>
      <c r="Q167" s="2"/>
    </row>
    <row r="168" thickBot="1">
      <c r="A168" s="9"/>
      <c r="B168" s="53" t="s">
        <v>61</v>
      </c>
      <c r="C168" s="54"/>
      <c r="D168" s="54"/>
      <c r="E168" s="55" t="s">
        <v>73</v>
      </c>
      <c r="F168" s="54"/>
      <c r="G168" s="54"/>
      <c r="H168" s="56"/>
      <c r="I168" s="54"/>
      <c r="J168" s="56"/>
      <c r="K168" s="54"/>
      <c r="L168" s="54"/>
      <c r="M168" s="12"/>
      <c r="N168" s="2"/>
      <c r="O168" s="2"/>
      <c r="P168" s="2"/>
      <c r="Q168" s="2"/>
    </row>
    <row r="169" thickTop="1">
      <c r="A169" s="9"/>
      <c r="B169" s="44">
        <v>41</v>
      </c>
      <c r="C169" s="45" t="s">
        <v>149</v>
      </c>
      <c r="D169" s="45" t="s">
        <v>7</v>
      </c>
      <c r="E169" s="45" t="s">
        <v>150</v>
      </c>
      <c r="F169" s="45" t="s">
        <v>7</v>
      </c>
      <c r="G169" s="46" t="s">
        <v>71</v>
      </c>
      <c r="H169" s="57">
        <v>49.131</v>
      </c>
      <c r="I169" s="58">
        <v>0</v>
      </c>
      <c r="J169" s="59">
        <v>0</v>
      </c>
      <c r="K169" s="60">
        <v>0.20999999999999999</v>
      </c>
      <c r="L169" s="61">
        <v>0</v>
      </c>
      <c r="M169" s="12"/>
      <c r="N169" s="2"/>
      <c r="O169" s="2"/>
      <c r="P169" s="2"/>
      <c r="Q169" s="33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51" t="s">
        <v>57</v>
      </c>
      <c r="C170" s="1"/>
      <c r="D170" s="1"/>
      <c r="E170" s="52" t="s">
        <v>150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>
      <c r="A171" s="9"/>
      <c r="B171" s="51" t="s">
        <v>58</v>
      </c>
      <c r="C171" s="1"/>
      <c r="D171" s="1"/>
      <c r="E171" s="52" t="s">
        <v>151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>
      <c r="A172" s="9"/>
      <c r="B172" s="51" t="s">
        <v>60</v>
      </c>
      <c r="C172" s="1"/>
      <c r="D172" s="1"/>
      <c r="E172" s="52" t="s">
        <v>7</v>
      </c>
      <c r="F172" s="1"/>
      <c r="G172" s="1"/>
      <c r="H172" s="43"/>
      <c r="I172" s="1"/>
      <c r="J172" s="43"/>
      <c r="K172" s="1"/>
      <c r="L172" s="1"/>
      <c r="M172" s="12"/>
      <c r="N172" s="2"/>
      <c r="O172" s="2"/>
      <c r="P172" s="2"/>
      <c r="Q172" s="2"/>
    </row>
    <row r="173" thickBot="1">
      <c r="A173" s="9"/>
      <c r="B173" s="53" t="s">
        <v>61</v>
      </c>
      <c r="C173" s="54"/>
      <c r="D173" s="54"/>
      <c r="E173" s="55" t="s">
        <v>73</v>
      </c>
      <c r="F173" s="54"/>
      <c r="G173" s="54"/>
      <c r="H173" s="56"/>
      <c r="I173" s="54"/>
      <c r="J173" s="56"/>
      <c r="K173" s="54"/>
      <c r="L173" s="54"/>
      <c r="M173" s="12"/>
      <c r="N173" s="2"/>
      <c r="O173" s="2"/>
      <c r="P173" s="2"/>
      <c r="Q173" s="2"/>
    </row>
    <row r="174" thickTop="1">
      <c r="A174" s="9"/>
      <c r="B174" s="44">
        <v>42</v>
      </c>
      <c r="C174" s="45" t="s">
        <v>152</v>
      </c>
      <c r="D174" s="45" t="s">
        <v>7</v>
      </c>
      <c r="E174" s="45" t="s">
        <v>153</v>
      </c>
      <c r="F174" s="45" t="s">
        <v>7</v>
      </c>
      <c r="G174" s="46" t="s">
        <v>71</v>
      </c>
      <c r="H174" s="57">
        <v>26.780000000000001</v>
      </c>
      <c r="I174" s="58">
        <v>0</v>
      </c>
      <c r="J174" s="59">
        <v>0</v>
      </c>
      <c r="K174" s="60">
        <v>0.20999999999999999</v>
      </c>
      <c r="L174" s="61"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1" t="s">
        <v>57</v>
      </c>
      <c r="C175" s="1"/>
      <c r="D175" s="1"/>
      <c r="E175" s="52" t="s">
        <v>153</v>
      </c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>
      <c r="A176" s="9"/>
      <c r="B176" s="51" t="s">
        <v>58</v>
      </c>
      <c r="C176" s="1"/>
      <c r="D176" s="1"/>
      <c r="E176" s="52" t="s">
        <v>154</v>
      </c>
      <c r="F176" s="1"/>
      <c r="G176" s="1"/>
      <c r="H176" s="43"/>
      <c r="I176" s="1"/>
      <c r="J176" s="43"/>
      <c r="K176" s="1"/>
      <c r="L176" s="1"/>
      <c r="M176" s="12"/>
      <c r="N176" s="2"/>
      <c r="O176" s="2"/>
      <c r="P176" s="2"/>
      <c r="Q176" s="2"/>
    </row>
    <row r="177">
      <c r="A177" s="9"/>
      <c r="B177" s="51" t="s">
        <v>60</v>
      </c>
      <c r="C177" s="1"/>
      <c r="D177" s="1"/>
      <c r="E177" s="52" t="s">
        <v>7</v>
      </c>
      <c r="F177" s="1"/>
      <c r="G177" s="1"/>
      <c r="H177" s="43"/>
      <c r="I177" s="1"/>
      <c r="J177" s="43"/>
      <c r="K177" s="1"/>
      <c r="L177" s="1"/>
      <c r="M177" s="12"/>
      <c r="N177" s="2"/>
      <c r="O177" s="2"/>
      <c r="P177" s="2"/>
      <c r="Q177" s="2"/>
    </row>
    <row r="178" thickBot="1">
      <c r="A178" s="9"/>
      <c r="B178" s="53" t="s">
        <v>61</v>
      </c>
      <c r="C178" s="54"/>
      <c r="D178" s="54"/>
      <c r="E178" s="55" t="s">
        <v>73</v>
      </c>
      <c r="F178" s="54"/>
      <c r="G178" s="54"/>
      <c r="H178" s="56"/>
      <c r="I178" s="54"/>
      <c r="J178" s="56"/>
      <c r="K178" s="54"/>
      <c r="L178" s="54"/>
      <c r="M178" s="12"/>
      <c r="N178" s="2"/>
      <c r="O178" s="2"/>
      <c r="P178" s="2"/>
      <c r="Q178" s="2"/>
    </row>
    <row r="179" thickTop="1">
      <c r="A179" s="9"/>
      <c r="B179" s="44">
        <v>43</v>
      </c>
      <c r="C179" s="45" t="s">
        <v>155</v>
      </c>
      <c r="D179" s="45" t="s">
        <v>7</v>
      </c>
      <c r="E179" s="45" t="s">
        <v>156</v>
      </c>
      <c r="F179" s="45" t="s">
        <v>7</v>
      </c>
      <c r="G179" s="46" t="s">
        <v>71</v>
      </c>
      <c r="H179" s="57">
        <v>298</v>
      </c>
      <c r="I179" s="58">
        <v>0</v>
      </c>
      <c r="J179" s="59">
        <v>0</v>
      </c>
      <c r="K179" s="60">
        <v>0.20999999999999999</v>
      </c>
      <c r="L179" s="61"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51" t="s">
        <v>57</v>
      </c>
      <c r="C180" s="1"/>
      <c r="D180" s="1"/>
      <c r="E180" s="52" t="s">
        <v>156</v>
      </c>
      <c r="F180" s="1"/>
      <c r="G180" s="1"/>
      <c r="H180" s="43"/>
      <c r="I180" s="1"/>
      <c r="J180" s="43"/>
      <c r="K180" s="1"/>
      <c r="L180" s="1"/>
      <c r="M180" s="12"/>
      <c r="N180" s="2"/>
      <c r="O180" s="2"/>
      <c r="P180" s="2"/>
      <c r="Q180" s="2"/>
    </row>
    <row r="181">
      <c r="A181" s="9"/>
      <c r="B181" s="51" t="s">
        <v>58</v>
      </c>
      <c r="C181" s="1"/>
      <c r="D181" s="1"/>
      <c r="E181" s="52" t="s">
        <v>7</v>
      </c>
      <c r="F181" s="1"/>
      <c r="G181" s="1"/>
      <c r="H181" s="43"/>
      <c r="I181" s="1"/>
      <c r="J181" s="43"/>
      <c r="K181" s="1"/>
      <c r="L181" s="1"/>
      <c r="M181" s="12"/>
      <c r="N181" s="2"/>
      <c r="O181" s="2"/>
      <c r="P181" s="2"/>
      <c r="Q181" s="2"/>
    </row>
    <row r="182">
      <c r="A182" s="9"/>
      <c r="B182" s="51" t="s">
        <v>60</v>
      </c>
      <c r="C182" s="1"/>
      <c r="D182" s="1"/>
      <c r="E182" s="52" t="s">
        <v>7</v>
      </c>
      <c r="F182" s="1"/>
      <c r="G182" s="1"/>
      <c r="H182" s="43"/>
      <c r="I182" s="1"/>
      <c r="J182" s="43"/>
      <c r="K182" s="1"/>
      <c r="L182" s="1"/>
      <c r="M182" s="12"/>
      <c r="N182" s="2"/>
      <c r="O182" s="2"/>
      <c r="P182" s="2"/>
      <c r="Q182" s="2"/>
    </row>
    <row r="183" thickBot="1">
      <c r="A183" s="9"/>
      <c r="B183" s="53" t="s">
        <v>61</v>
      </c>
      <c r="C183" s="54"/>
      <c r="D183" s="54"/>
      <c r="E183" s="55" t="s">
        <v>7</v>
      </c>
      <c r="F183" s="54"/>
      <c r="G183" s="54"/>
      <c r="H183" s="56"/>
      <c r="I183" s="54"/>
      <c r="J183" s="56"/>
      <c r="K183" s="54"/>
      <c r="L183" s="54"/>
      <c r="M183" s="12"/>
      <c r="N183" s="2"/>
      <c r="O183" s="2"/>
      <c r="P183" s="2"/>
      <c r="Q183" s="2"/>
    </row>
    <row r="184" thickTop="1">
      <c r="A184" s="9"/>
      <c r="B184" s="44">
        <v>44</v>
      </c>
      <c r="C184" s="45" t="s">
        <v>157</v>
      </c>
      <c r="D184" s="45" t="s">
        <v>7</v>
      </c>
      <c r="E184" s="45" t="s">
        <v>158</v>
      </c>
      <c r="F184" s="45" t="s">
        <v>7</v>
      </c>
      <c r="G184" s="46" t="s">
        <v>71</v>
      </c>
      <c r="H184" s="57">
        <v>185</v>
      </c>
      <c r="I184" s="58">
        <v>0</v>
      </c>
      <c r="J184" s="59">
        <v>0</v>
      </c>
      <c r="K184" s="60">
        <v>0.20999999999999999</v>
      </c>
      <c r="L184" s="61"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51" t="s">
        <v>57</v>
      </c>
      <c r="C185" s="1"/>
      <c r="D185" s="1"/>
      <c r="E185" s="52" t="s">
        <v>158</v>
      </c>
      <c r="F185" s="1"/>
      <c r="G185" s="1"/>
      <c r="H185" s="43"/>
      <c r="I185" s="1"/>
      <c r="J185" s="43"/>
      <c r="K185" s="1"/>
      <c r="L185" s="1"/>
      <c r="M185" s="12"/>
      <c r="N185" s="2"/>
      <c r="O185" s="2"/>
      <c r="P185" s="2"/>
      <c r="Q185" s="2"/>
    </row>
    <row r="186">
      <c r="A186" s="9"/>
      <c r="B186" s="51" t="s">
        <v>58</v>
      </c>
      <c r="C186" s="1"/>
      <c r="D186" s="1"/>
      <c r="E186" s="52" t="s">
        <v>7</v>
      </c>
      <c r="F186" s="1"/>
      <c r="G186" s="1"/>
      <c r="H186" s="43"/>
      <c r="I186" s="1"/>
      <c r="J186" s="43"/>
      <c r="K186" s="1"/>
      <c r="L186" s="1"/>
      <c r="M186" s="12"/>
      <c r="N186" s="2"/>
      <c r="O186" s="2"/>
      <c r="P186" s="2"/>
      <c r="Q186" s="2"/>
    </row>
    <row r="187">
      <c r="A187" s="9"/>
      <c r="B187" s="51" t="s">
        <v>60</v>
      </c>
      <c r="C187" s="1"/>
      <c r="D187" s="1"/>
      <c r="E187" s="52" t="s">
        <v>7</v>
      </c>
      <c r="F187" s="1"/>
      <c r="G187" s="1"/>
      <c r="H187" s="43"/>
      <c r="I187" s="1"/>
      <c r="J187" s="43"/>
      <c r="K187" s="1"/>
      <c r="L187" s="1"/>
      <c r="M187" s="12"/>
      <c r="N187" s="2"/>
      <c r="O187" s="2"/>
      <c r="P187" s="2"/>
      <c r="Q187" s="2"/>
    </row>
    <row r="188" thickBot="1">
      <c r="A188" s="9"/>
      <c r="B188" s="53" t="s">
        <v>61</v>
      </c>
      <c r="C188" s="54"/>
      <c r="D188" s="54"/>
      <c r="E188" s="55" t="s">
        <v>7</v>
      </c>
      <c r="F188" s="54"/>
      <c r="G188" s="54"/>
      <c r="H188" s="56"/>
      <c r="I188" s="54"/>
      <c r="J188" s="56"/>
      <c r="K188" s="54"/>
      <c r="L188" s="54"/>
      <c r="M188" s="12"/>
      <c r="N188" s="2"/>
      <c r="O188" s="2"/>
      <c r="P188" s="2"/>
      <c r="Q188" s="2"/>
    </row>
    <row r="189" thickTop="1" thickBot="1" ht="25" customHeight="1">
      <c r="A189" s="9"/>
      <c r="B189" s="1"/>
      <c r="C189" s="62" t="s">
        <v>35</v>
      </c>
      <c r="D189" s="1"/>
      <c r="E189" s="62" t="s">
        <v>36</v>
      </c>
      <c r="F189" s="1"/>
      <c r="G189" s="63" t="s">
        <v>122</v>
      </c>
      <c r="H189" s="64">
        <v>0</v>
      </c>
      <c r="I189" s="63" t="s">
        <v>123</v>
      </c>
      <c r="J189" s="65">
        <f>(L189-H189)</f>
        <v>0</v>
      </c>
      <c r="K189" s="63" t="s">
        <v>124</v>
      </c>
      <c r="L189" s="66">
        <v>0</v>
      </c>
      <c r="M189" s="12"/>
      <c r="N189" s="2"/>
      <c r="O189" s="2"/>
      <c r="P189" s="2"/>
      <c r="Q189" s="33">
        <f>0+Q129+Q134+Q139+Q144+Q149+Q154+Q159+Q164+Q169+Q174+Q179+Q184</f>
        <v>0</v>
      </c>
      <c r="R189" s="27">
        <f>0+R129+R134+R139+R144+R149+R154+R159+R164+R169+R174+R179+R184</f>
        <v>0</v>
      </c>
      <c r="S189" s="67">
        <f>Q189*(1+J189)+R189</f>
        <v>0</v>
      </c>
    </row>
    <row r="190" thickTop="1" thickBot="1" ht="25" customHeight="1">
      <c r="A190" s="9"/>
      <c r="B190" s="68"/>
      <c r="C190" s="68"/>
      <c r="D190" s="68"/>
      <c r="E190" s="68"/>
      <c r="F190" s="68"/>
      <c r="G190" s="69" t="s">
        <v>125</v>
      </c>
      <c r="H190" s="70">
        <v>0</v>
      </c>
      <c r="I190" s="69" t="s">
        <v>126</v>
      </c>
      <c r="J190" s="71">
        <v>0</v>
      </c>
      <c r="K190" s="69" t="s">
        <v>127</v>
      </c>
      <c r="L190" s="72">
        <v>0</v>
      </c>
      <c r="M190" s="12"/>
      <c r="N190" s="2"/>
      <c r="O190" s="2"/>
      <c r="P190" s="2"/>
      <c r="Q190" s="2"/>
    </row>
    <row r="191" ht="40" customHeight="1">
      <c r="A191" s="9"/>
      <c r="B191" s="73" t="s">
        <v>159</v>
      </c>
      <c r="C191" s="1"/>
      <c r="D191" s="1"/>
      <c r="E191" s="1"/>
      <c r="F191" s="1"/>
      <c r="G191" s="1"/>
      <c r="H191" s="43"/>
      <c r="I191" s="1"/>
      <c r="J191" s="43"/>
      <c r="K191" s="1"/>
      <c r="L191" s="1"/>
      <c r="M191" s="12"/>
      <c r="N191" s="2"/>
      <c r="O191" s="2"/>
      <c r="P191" s="2"/>
      <c r="Q191" s="2"/>
    </row>
    <row r="192">
      <c r="A192" s="9"/>
      <c r="B192" s="44">
        <v>25</v>
      </c>
      <c r="C192" s="45" t="s">
        <v>160</v>
      </c>
      <c r="D192" s="45" t="s">
        <v>7</v>
      </c>
      <c r="E192" s="45" t="s">
        <v>161</v>
      </c>
      <c r="F192" s="45" t="s">
        <v>7</v>
      </c>
      <c r="G192" s="46" t="s">
        <v>162</v>
      </c>
      <c r="H192" s="47">
        <v>2</v>
      </c>
      <c r="I192" s="25">
        <v>0</v>
      </c>
      <c r="J192" s="48">
        <v>0</v>
      </c>
      <c r="K192" s="49">
        <v>0.20999999999999999</v>
      </c>
      <c r="L192" s="50">
        <v>0</v>
      </c>
      <c r="M192" s="12"/>
      <c r="N192" s="2"/>
      <c r="O192" s="2"/>
      <c r="P192" s="2"/>
      <c r="Q192" s="33">
        <f>IF(ISNUMBER(K192),IF(H192&gt;0,IF(I192&gt;0,J192,0),0),0)</f>
        <v>0</v>
      </c>
      <c r="R192" s="27">
        <f>IF(ISNUMBER(K192)=FALSE,J192,0)</f>
        <v>0</v>
      </c>
    </row>
    <row r="193">
      <c r="A193" s="9"/>
      <c r="B193" s="51" t="s">
        <v>57</v>
      </c>
      <c r="C193" s="1"/>
      <c r="D193" s="1"/>
      <c r="E193" s="52" t="s">
        <v>161</v>
      </c>
      <c r="F193" s="1"/>
      <c r="G193" s="1"/>
      <c r="H193" s="43"/>
      <c r="I193" s="1"/>
      <c r="J193" s="43"/>
      <c r="K193" s="1"/>
      <c r="L193" s="1"/>
      <c r="M193" s="12"/>
      <c r="N193" s="2"/>
      <c r="O193" s="2"/>
      <c r="P193" s="2"/>
      <c r="Q193" s="2"/>
    </row>
    <row r="194">
      <c r="A194" s="9"/>
      <c r="B194" s="51" t="s">
        <v>58</v>
      </c>
      <c r="C194" s="1"/>
      <c r="D194" s="1"/>
      <c r="E194" s="52" t="s">
        <v>7</v>
      </c>
      <c r="F194" s="1"/>
      <c r="G194" s="1"/>
      <c r="H194" s="43"/>
      <c r="I194" s="1"/>
      <c r="J194" s="43"/>
      <c r="K194" s="1"/>
      <c r="L194" s="1"/>
      <c r="M194" s="12"/>
      <c r="N194" s="2"/>
      <c r="O194" s="2"/>
      <c r="P194" s="2"/>
      <c r="Q194" s="2"/>
    </row>
    <row r="195">
      <c r="A195" s="9"/>
      <c r="B195" s="51" t="s">
        <v>60</v>
      </c>
      <c r="C195" s="1"/>
      <c r="D195" s="1"/>
      <c r="E195" s="52" t="s">
        <v>7</v>
      </c>
      <c r="F195" s="1"/>
      <c r="G195" s="1"/>
      <c r="H195" s="43"/>
      <c r="I195" s="1"/>
      <c r="J195" s="43"/>
      <c r="K195" s="1"/>
      <c r="L195" s="1"/>
      <c r="M195" s="12"/>
      <c r="N195" s="2"/>
      <c r="O195" s="2"/>
      <c r="P195" s="2"/>
      <c r="Q195" s="2"/>
    </row>
    <row r="196" thickBot="1">
      <c r="A196" s="9"/>
      <c r="B196" s="53" t="s">
        <v>61</v>
      </c>
      <c r="C196" s="54"/>
      <c r="D196" s="54"/>
      <c r="E196" s="55" t="s">
        <v>7</v>
      </c>
      <c r="F196" s="54"/>
      <c r="G196" s="54"/>
      <c r="H196" s="56"/>
      <c r="I196" s="54"/>
      <c r="J196" s="56"/>
      <c r="K196" s="54"/>
      <c r="L196" s="54"/>
      <c r="M196" s="12"/>
      <c r="N196" s="2"/>
      <c r="O196" s="2"/>
      <c r="P196" s="2"/>
      <c r="Q196" s="2"/>
    </row>
    <row r="197" thickTop="1">
      <c r="A197" s="9"/>
      <c r="B197" s="44">
        <v>36</v>
      </c>
      <c r="C197" s="45" t="s">
        <v>163</v>
      </c>
      <c r="D197" s="45" t="s">
        <v>7</v>
      </c>
      <c r="E197" s="45" t="s">
        <v>164</v>
      </c>
      <c r="F197" s="45" t="s">
        <v>7</v>
      </c>
      <c r="G197" s="46" t="s">
        <v>162</v>
      </c>
      <c r="H197" s="57">
        <v>27</v>
      </c>
      <c r="I197" s="58">
        <v>0</v>
      </c>
      <c r="J197" s="59">
        <v>0</v>
      </c>
      <c r="K197" s="60">
        <v>0.20999999999999999</v>
      </c>
      <c r="L197" s="61">
        <v>0</v>
      </c>
      <c r="M197" s="12"/>
      <c r="N197" s="2"/>
      <c r="O197" s="2"/>
      <c r="P197" s="2"/>
      <c r="Q197" s="3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51" t="s">
        <v>57</v>
      </c>
      <c r="C198" s="1"/>
      <c r="D198" s="1"/>
      <c r="E198" s="52" t="s">
        <v>164</v>
      </c>
      <c r="F198" s="1"/>
      <c r="G198" s="1"/>
      <c r="H198" s="43"/>
      <c r="I198" s="1"/>
      <c r="J198" s="43"/>
      <c r="K198" s="1"/>
      <c r="L198" s="1"/>
      <c r="M198" s="12"/>
      <c r="N198" s="2"/>
      <c r="O198" s="2"/>
      <c r="P198" s="2"/>
      <c r="Q198" s="2"/>
    </row>
    <row r="199">
      <c r="A199" s="9"/>
      <c r="B199" s="51" t="s">
        <v>58</v>
      </c>
      <c r="C199" s="1"/>
      <c r="D199" s="1"/>
      <c r="E199" s="52" t="s">
        <v>7</v>
      </c>
      <c r="F199" s="1"/>
      <c r="G199" s="1"/>
      <c r="H199" s="43"/>
      <c r="I199" s="1"/>
      <c r="J199" s="43"/>
      <c r="K199" s="1"/>
      <c r="L199" s="1"/>
      <c r="M199" s="12"/>
      <c r="N199" s="2"/>
      <c r="O199" s="2"/>
      <c r="P199" s="2"/>
      <c r="Q199" s="2"/>
    </row>
    <row r="200">
      <c r="A200" s="9"/>
      <c r="B200" s="51" t="s">
        <v>60</v>
      </c>
      <c r="C200" s="1"/>
      <c r="D200" s="1"/>
      <c r="E200" s="52" t="s">
        <v>7</v>
      </c>
      <c r="F200" s="1"/>
      <c r="G200" s="1"/>
      <c r="H200" s="43"/>
      <c r="I200" s="1"/>
      <c r="J200" s="43"/>
      <c r="K200" s="1"/>
      <c r="L200" s="1"/>
      <c r="M200" s="12"/>
      <c r="N200" s="2"/>
      <c r="O200" s="2"/>
      <c r="P200" s="2"/>
      <c r="Q200" s="2"/>
    </row>
    <row r="201" thickBot="1">
      <c r="A201" s="9"/>
      <c r="B201" s="53" t="s">
        <v>61</v>
      </c>
      <c r="C201" s="54"/>
      <c r="D201" s="54"/>
      <c r="E201" s="55" t="s">
        <v>7</v>
      </c>
      <c r="F201" s="54"/>
      <c r="G201" s="54"/>
      <c r="H201" s="56"/>
      <c r="I201" s="54"/>
      <c r="J201" s="56"/>
      <c r="K201" s="54"/>
      <c r="L201" s="54"/>
      <c r="M201" s="12"/>
      <c r="N201" s="2"/>
      <c r="O201" s="2"/>
      <c r="P201" s="2"/>
      <c r="Q201" s="2"/>
    </row>
    <row r="202" thickTop="1">
      <c r="A202" s="9"/>
      <c r="B202" s="44">
        <v>45</v>
      </c>
      <c r="C202" s="45" t="s">
        <v>165</v>
      </c>
      <c r="D202" s="45" t="s">
        <v>7</v>
      </c>
      <c r="E202" s="45" t="s">
        <v>166</v>
      </c>
      <c r="F202" s="45" t="s">
        <v>7</v>
      </c>
      <c r="G202" s="46" t="s">
        <v>162</v>
      </c>
      <c r="H202" s="57">
        <v>2</v>
      </c>
      <c r="I202" s="58">
        <v>0</v>
      </c>
      <c r="J202" s="59">
        <v>0</v>
      </c>
      <c r="K202" s="60">
        <v>0.20999999999999999</v>
      </c>
      <c r="L202" s="61">
        <v>0</v>
      </c>
      <c r="M202" s="12"/>
      <c r="N202" s="2"/>
      <c r="O202" s="2"/>
      <c r="P202" s="2"/>
      <c r="Q202" s="33">
        <f>IF(ISNUMBER(K202),IF(H202&gt;0,IF(I202&gt;0,J202,0),0),0)</f>
        <v>0</v>
      </c>
      <c r="R202" s="27">
        <f>IF(ISNUMBER(K202)=FALSE,J202,0)</f>
        <v>0</v>
      </c>
    </row>
    <row r="203">
      <c r="A203" s="9"/>
      <c r="B203" s="51" t="s">
        <v>57</v>
      </c>
      <c r="C203" s="1"/>
      <c r="D203" s="1"/>
      <c r="E203" s="52" t="s">
        <v>166</v>
      </c>
      <c r="F203" s="1"/>
      <c r="G203" s="1"/>
      <c r="H203" s="43"/>
      <c r="I203" s="1"/>
      <c r="J203" s="43"/>
      <c r="K203" s="1"/>
      <c r="L203" s="1"/>
      <c r="M203" s="12"/>
      <c r="N203" s="2"/>
      <c r="O203" s="2"/>
      <c r="P203" s="2"/>
      <c r="Q203" s="2"/>
    </row>
    <row r="204">
      <c r="A204" s="9"/>
      <c r="B204" s="51" t="s">
        <v>58</v>
      </c>
      <c r="C204" s="1"/>
      <c r="D204" s="1"/>
      <c r="E204" s="52" t="s">
        <v>7</v>
      </c>
      <c r="F204" s="1"/>
      <c r="G204" s="1"/>
      <c r="H204" s="43"/>
      <c r="I204" s="1"/>
      <c r="J204" s="43"/>
      <c r="K204" s="1"/>
      <c r="L204" s="1"/>
      <c r="M204" s="12"/>
      <c r="N204" s="2"/>
      <c r="O204" s="2"/>
      <c r="P204" s="2"/>
      <c r="Q204" s="2"/>
    </row>
    <row r="205">
      <c r="A205" s="9"/>
      <c r="B205" s="51" t="s">
        <v>60</v>
      </c>
      <c r="C205" s="1"/>
      <c r="D205" s="1"/>
      <c r="E205" s="52" t="s">
        <v>7</v>
      </c>
      <c r="F205" s="1"/>
      <c r="G205" s="1"/>
      <c r="H205" s="43"/>
      <c r="I205" s="1"/>
      <c r="J205" s="43"/>
      <c r="K205" s="1"/>
      <c r="L205" s="1"/>
      <c r="M205" s="12"/>
      <c r="N205" s="2"/>
      <c r="O205" s="2"/>
      <c r="P205" s="2"/>
      <c r="Q205" s="2"/>
    </row>
    <row r="206" thickBot="1">
      <c r="A206" s="9"/>
      <c r="B206" s="53" t="s">
        <v>61</v>
      </c>
      <c r="C206" s="54"/>
      <c r="D206" s="54"/>
      <c r="E206" s="55" t="s">
        <v>7</v>
      </c>
      <c r="F206" s="54"/>
      <c r="G206" s="54"/>
      <c r="H206" s="56"/>
      <c r="I206" s="54"/>
      <c r="J206" s="56"/>
      <c r="K206" s="54"/>
      <c r="L206" s="54"/>
      <c r="M206" s="12"/>
      <c r="N206" s="2"/>
      <c r="O206" s="2"/>
      <c r="P206" s="2"/>
      <c r="Q206" s="2"/>
    </row>
    <row r="207" thickTop="1">
      <c r="A207" s="9"/>
      <c r="B207" s="44">
        <v>46</v>
      </c>
      <c r="C207" s="45" t="s">
        <v>167</v>
      </c>
      <c r="D207" s="45" t="s">
        <v>7</v>
      </c>
      <c r="E207" s="45" t="s">
        <v>168</v>
      </c>
      <c r="F207" s="45" t="s">
        <v>7</v>
      </c>
      <c r="G207" s="46" t="s">
        <v>162</v>
      </c>
      <c r="H207" s="57">
        <v>1</v>
      </c>
      <c r="I207" s="58">
        <v>0</v>
      </c>
      <c r="J207" s="59">
        <v>0</v>
      </c>
      <c r="K207" s="60">
        <v>0.20999999999999999</v>
      </c>
      <c r="L207" s="61">
        <v>0</v>
      </c>
      <c r="M207" s="12"/>
      <c r="N207" s="2"/>
      <c r="O207" s="2"/>
      <c r="P207" s="2"/>
      <c r="Q207" s="33">
        <f>IF(ISNUMBER(K207),IF(H207&gt;0,IF(I207&gt;0,J207,0),0),0)</f>
        <v>0</v>
      </c>
      <c r="R207" s="27">
        <f>IF(ISNUMBER(K207)=FALSE,J207,0)</f>
        <v>0</v>
      </c>
    </row>
    <row r="208">
      <c r="A208" s="9"/>
      <c r="B208" s="51" t="s">
        <v>57</v>
      </c>
      <c r="C208" s="1"/>
      <c r="D208" s="1"/>
      <c r="E208" s="52" t="s">
        <v>168</v>
      </c>
      <c r="F208" s="1"/>
      <c r="G208" s="1"/>
      <c r="H208" s="43"/>
      <c r="I208" s="1"/>
      <c r="J208" s="43"/>
      <c r="K208" s="1"/>
      <c r="L208" s="1"/>
      <c r="M208" s="12"/>
      <c r="N208" s="2"/>
      <c r="O208" s="2"/>
      <c r="P208" s="2"/>
      <c r="Q208" s="2"/>
    </row>
    <row r="209">
      <c r="A209" s="9"/>
      <c r="B209" s="51" t="s">
        <v>58</v>
      </c>
      <c r="C209" s="1"/>
      <c r="D209" s="1"/>
      <c r="E209" s="52" t="s">
        <v>169</v>
      </c>
      <c r="F209" s="1"/>
      <c r="G209" s="1"/>
      <c r="H209" s="43"/>
      <c r="I209" s="1"/>
      <c r="J209" s="43"/>
      <c r="K209" s="1"/>
      <c r="L209" s="1"/>
      <c r="M209" s="12"/>
      <c r="N209" s="2"/>
      <c r="O209" s="2"/>
      <c r="P209" s="2"/>
      <c r="Q209" s="2"/>
    </row>
    <row r="210">
      <c r="A210" s="9"/>
      <c r="B210" s="51" t="s">
        <v>60</v>
      </c>
      <c r="C210" s="1"/>
      <c r="D210" s="1"/>
      <c r="E210" s="52" t="s">
        <v>7</v>
      </c>
      <c r="F210" s="1"/>
      <c r="G210" s="1"/>
      <c r="H210" s="43"/>
      <c r="I210" s="1"/>
      <c r="J210" s="43"/>
      <c r="K210" s="1"/>
      <c r="L210" s="1"/>
      <c r="M210" s="12"/>
      <c r="N210" s="2"/>
      <c r="O210" s="2"/>
      <c r="P210" s="2"/>
      <c r="Q210" s="2"/>
    </row>
    <row r="211" thickBot="1">
      <c r="A211" s="9"/>
      <c r="B211" s="53" t="s">
        <v>61</v>
      </c>
      <c r="C211" s="54"/>
      <c r="D211" s="54"/>
      <c r="E211" s="55" t="s">
        <v>7</v>
      </c>
      <c r="F211" s="54"/>
      <c r="G211" s="54"/>
      <c r="H211" s="56"/>
      <c r="I211" s="54"/>
      <c r="J211" s="56"/>
      <c r="K211" s="54"/>
      <c r="L211" s="54"/>
      <c r="M211" s="12"/>
      <c r="N211" s="2"/>
      <c r="O211" s="2"/>
      <c r="P211" s="2"/>
      <c r="Q211" s="2"/>
    </row>
    <row r="212" thickTop="1">
      <c r="A212" s="9"/>
      <c r="B212" s="44">
        <v>48</v>
      </c>
      <c r="C212" s="45" t="s">
        <v>170</v>
      </c>
      <c r="D212" s="45" t="s">
        <v>7</v>
      </c>
      <c r="E212" s="45" t="s">
        <v>171</v>
      </c>
      <c r="F212" s="45" t="s">
        <v>7</v>
      </c>
      <c r="G212" s="46" t="s">
        <v>172</v>
      </c>
      <c r="H212" s="57">
        <v>65</v>
      </c>
      <c r="I212" s="58">
        <v>0</v>
      </c>
      <c r="J212" s="59">
        <v>0</v>
      </c>
      <c r="K212" s="60">
        <v>0.20999999999999999</v>
      </c>
      <c r="L212" s="61">
        <v>0</v>
      </c>
      <c r="M212" s="12"/>
      <c r="N212" s="2"/>
      <c r="O212" s="2"/>
      <c r="P212" s="2"/>
      <c r="Q212" s="33">
        <f>IF(ISNUMBER(K212),IF(H212&gt;0,IF(I212&gt;0,J212,0),0),0)</f>
        <v>0</v>
      </c>
      <c r="R212" s="27">
        <f>IF(ISNUMBER(K212)=FALSE,J212,0)</f>
        <v>0</v>
      </c>
    </row>
    <row r="213">
      <c r="A213" s="9"/>
      <c r="B213" s="51" t="s">
        <v>57</v>
      </c>
      <c r="C213" s="1"/>
      <c r="D213" s="1"/>
      <c r="E213" s="52" t="s">
        <v>171</v>
      </c>
      <c r="F213" s="1"/>
      <c r="G213" s="1"/>
      <c r="H213" s="43"/>
      <c r="I213" s="1"/>
      <c r="J213" s="43"/>
      <c r="K213" s="1"/>
      <c r="L213" s="1"/>
      <c r="M213" s="12"/>
      <c r="N213" s="2"/>
      <c r="O213" s="2"/>
      <c r="P213" s="2"/>
      <c r="Q213" s="2"/>
    </row>
    <row r="214">
      <c r="A214" s="9"/>
      <c r="B214" s="51" t="s">
        <v>58</v>
      </c>
      <c r="C214" s="1"/>
      <c r="D214" s="1"/>
      <c r="E214" s="52" t="s">
        <v>173</v>
      </c>
      <c r="F214" s="1"/>
      <c r="G214" s="1"/>
      <c r="H214" s="43"/>
      <c r="I214" s="1"/>
      <c r="J214" s="43"/>
      <c r="K214" s="1"/>
      <c r="L214" s="1"/>
      <c r="M214" s="12"/>
      <c r="N214" s="2"/>
      <c r="O214" s="2"/>
      <c r="P214" s="2"/>
      <c r="Q214" s="2"/>
    </row>
    <row r="215">
      <c r="A215" s="9"/>
      <c r="B215" s="51" t="s">
        <v>60</v>
      </c>
      <c r="C215" s="1"/>
      <c r="D215" s="1"/>
      <c r="E215" s="52" t="s">
        <v>7</v>
      </c>
      <c r="F215" s="1"/>
      <c r="G215" s="1"/>
      <c r="H215" s="43"/>
      <c r="I215" s="1"/>
      <c r="J215" s="43"/>
      <c r="K215" s="1"/>
      <c r="L215" s="1"/>
      <c r="M215" s="12"/>
      <c r="N215" s="2"/>
      <c r="O215" s="2"/>
      <c r="P215" s="2"/>
      <c r="Q215" s="2"/>
    </row>
    <row r="216" thickBot="1">
      <c r="A216" s="9"/>
      <c r="B216" s="53" t="s">
        <v>61</v>
      </c>
      <c r="C216" s="54"/>
      <c r="D216" s="54"/>
      <c r="E216" s="55" t="s">
        <v>7</v>
      </c>
      <c r="F216" s="54"/>
      <c r="G216" s="54"/>
      <c r="H216" s="56"/>
      <c r="I216" s="54"/>
      <c r="J216" s="56"/>
      <c r="K216" s="54"/>
      <c r="L216" s="54"/>
      <c r="M216" s="12"/>
      <c r="N216" s="2"/>
      <c r="O216" s="2"/>
      <c r="P216" s="2"/>
      <c r="Q216" s="2"/>
    </row>
    <row r="217" thickTop="1">
      <c r="A217" s="9"/>
      <c r="B217" s="44">
        <v>49</v>
      </c>
      <c r="C217" s="45" t="s">
        <v>174</v>
      </c>
      <c r="D217" s="45" t="s">
        <v>7</v>
      </c>
      <c r="E217" s="45" t="s">
        <v>175</v>
      </c>
      <c r="F217" s="45" t="s">
        <v>7</v>
      </c>
      <c r="G217" s="46" t="s">
        <v>162</v>
      </c>
      <c r="H217" s="57">
        <v>1</v>
      </c>
      <c r="I217" s="58">
        <v>0</v>
      </c>
      <c r="J217" s="59">
        <v>0</v>
      </c>
      <c r="K217" s="60">
        <v>0.20999999999999999</v>
      </c>
      <c r="L217" s="61">
        <v>0</v>
      </c>
      <c r="M217" s="12"/>
      <c r="N217" s="2"/>
      <c r="O217" s="2"/>
      <c r="P217" s="2"/>
      <c r="Q217" s="33">
        <f>IF(ISNUMBER(K217),IF(H217&gt;0,IF(I217&gt;0,J217,0),0),0)</f>
        <v>0</v>
      </c>
      <c r="R217" s="27">
        <f>IF(ISNUMBER(K217)=FALSE,J217,0)</f>
        <v>0</v>
      </c>
    </row>
    <row r="218">
      <c r="A218" s="9"/>
      <c r="B218" s="51" t="s">
        <v>57</v>
      </c>
      <c r="C218" s="1"/>
      <c r="D218" s="1"/>
      <c r="E218" s="52" t="s">
        <v>175</v>
      </c>
      <c r="F218" s="1"/>
      <c r="G218" s="1"/>
      <c r="H218" s="43"/>
      <c r="I218" s="1"/>
      <c r="J218" s="43"/>
      <c r="K218" s="1"/>
      <c r="L218" s="1"/>
      <c r="M218" s="12"/>
      <c r="N218" s="2"/>
      <c r="O218" s="2"/>
      <c r="P218" s="2"/>
      <c r="Q218" s="2"/>
    </row>
    <row r="219">
      <c r="A219" s="9"/>
      <c r="B219" s="51" t="s">
        <v>58</v>
      </c>
      <c r="C219" s="1"/>
      <c r="D219" s="1"/>
      <c r="E219" s="52" t="s">
        <v>7</v>
      </c>
      <c r="F219" s="1"/>
      <c r="G219" s="1"/>
      <c r="H219" s="43"/>
      <c r="I219" s="1"/>
      <c r="J219" s="43"/>
      <c r="K219" s="1"/>
      <c r="L219" s="1"/>
      <c r="M219" s="12"/>
      <c r="N219" s="2"/>
      <c r="O219" s="2"/>
      <c r="P219" s="2"/>
      <c r="Q219" s="2"/>
    </row>
    <row r="220">
      <c r="A220" s="9"/>
      <c r="B220" s="51" t="s">
        <v>60</v>
      </c>
      <c r="C220" s="1"/>
      <c r="D220" s="1"/>
      <c r="E220" s="52" t="s">
        <v>7</v>
      </c>
      <c r="F220" s="1"/>
      <c r="G220" s="1"/>
      <c r="H220" s="43"/>
      <c r="I220" s="1"/>
      <c r="J220" s="43"/>
      <c r="K220" s="1"/>
      <c r="L220" s="1"/>
      <c r="M220" s="12"/>
      <c r="N220" s="2"/>
      <c r="O220" s="2"/>
      <c r="P220" s="2"/>
      <c r="Q220" s="2"/>
    </row>
    <row r="221" thickBot="1">
      <c r="A221" s="9"/>
      <c r="B221" s="53" t="s">
        <v>61</v>
      </c>
      <c r="C221" s="54"/>
      <c r="D221" s="54"/>
      <c r="E221" s="55" t="s">
        <v>7</v>
      </c>
      <c r="F221" s="54"/>
      <c r="G221" s="54"/>
      <c r="H221" s="56"/>
      <c r="I221" s="54"/>
      <c r="J221" s="56"/>
      <c r="K221" s="54"/>
      <c r="L221" s="54"/>
      <c r="M221" s="12"/>
      <c r="N221" s="2"/>
      <c r="O221" s="2"/>
      <c r="P221" s="2"/>
      <c r="Q221" s="2"/>
    </row>
    <row r="222" thickTop="1">
      <c r="A222" s="9"/>
      <c r="B222" s="44">
        <v>50</v>
      </c>
      <c r="C222" s="45" t="s">
        <v>176</v>
      </c>
      <c r="D222" s="45" t="s">
        <v>7</v>
      </c>
      <c r="E222" s="45" t="s">
        <v>177</v>
      </c>
      <c r="F222" s="45" t="s">
        <v>7</v>
      </c>
      <c r="G222" s="46" t="s">
        <v>162</v>
      </c>
      <c r="H222" s="57">
        <v>2</v>
      </c>
      <c r="I222" s="58">
        <v>0</v>
      </c>
      <c r="J222" s="59">
        <v>0</v>
      </c>
      <c r="K222" s="60">
        <v>0.20999999999999999</v>
      </c>
      <c r="L222" s="61">
        <v>0</v>
      </c>
      <c r="M222" s="12"/>
      <c r="N222" s="2"/>
      <c r="O222" s="2"/>
      <c r="P222" s="2"/>
      <c r="Q222" s="33">
        <f>IF(ISNUMBER(K222),IF(H222&gt;0,IF(I222&gt;0,J222,0),0),0)</f>
        <v>0</v>
      </c>
      <c r="R222" s="27">
        <f>IF(ISNUMBER(K222)=FALSE,J222,0)</f>
        <v>0</v>
      </c>
    </row>
    <row r="223">
      <c r="A223" s="9"/>
      <c r="B223" s="51" t="s">
        <v>57</v>
      </c>
      <c r="C223" s="1"/>
      <c r="D223" s="1"/>
      <c r="E223" s="52" t="s">
        <v>177</v>
      </c>
      <c r="F223" s="1"/>
      <c r="G223" s="1"/>
      <c r="H223" s="43"/>
      <c r="I223" s="1"/>
      <c r="J223" s="43"/>
      <c r="K223" s="1"/>
      <c r="L223" s="1"/>
      <c r="M223" s="12"/>
      <c r="N223" s="2"/>
      <c r="O223" s="2"/>
      <c r="P223" s="2"/>
      <c r="Q223" s="2"/>
    </row>
    <row r="224">
      <c r="A224" s="9"/>
      <c r="B224" s="51" t="s">
        <v>58</v>
      </c>
      <c r="C224" s="1"/>
      <c r="D224" s="1"/>
      <c r="E224" s="52" t="s">
        <v>7</v>
      </c>
      <c r="F224" s="1"/>
      <c r="G224" s="1"/>
      <c r="H224" s="43"/>
      <c r="I224" s="1"/>
      <c r="J224" s="43"/>
      <c r="K224" s="1"/>
      <c r="L224" s="1"/>
      <c r="M224" s="12"/>
      <c r="N224" s="2"/>
      <c r="O224" s="2"/>
      <c r="P224" s="2"/>
      <c r="Q224" s="2"/>
    </row>
    <row r="225">
      <c r="A225" s="9"/>
      <c r="B225" s="51" t="s">
        <v>60</v>
      </c>
      <c r="C225" s="1"/>
      <c r="D225" s="1"/>
      <c r="E225" s="52" t="s">
        <v>7</v>
      </c>
      <c r="F225" s="1"/>
      <c r="G225" s="1"/>
      <c r="H225" s="43"/>
      <c r="I225" s="1"/>
      <c r="J225" s="43"/>
      <c r="K225" s="1"/>
      <c r="L225" s="1"/>
      <c r="M225" s="12"/>
      <c r="N225" s="2"/>
      <c r="O225" s="2"/>
      <c r="P225" s="2"/>
      <c r="Q225" s="2"/>
    </row>
    <row r="226" thickBot="1">
      <c r="A226" s="9"/>
      <c r="B226" s="53" t="s">
        <v>61</v>
      </c>
      <c r="C226" s="54"/>
      <c r="D226" s="54"/>
      <c r="E226" s="55" t="s">
        <v>7</v>
      </c>
      <c r="F226" s="54"/>
      <c r="G226" s="54"/>
      <c r="H226" s="56"/>
      <c r="I226" s="54"/>
      <c r="J226" s="56"/>
      <c r="K226" s="54"/>
      <c r="L226" s="54"/>
      <c r="M226" s="12"/>
      <c r="N226" s="2"/>
      <c r="O226" s="2"/>
      <c r="P226" s="2"/>
      <c r="Q226" s="2"/>
    </row>
    <row r="227" thickTop="1" thickBot="1" ht="25" customHeight="1">
      <c r="A227" s="9"/>
      <c r="B227" s="1"/>
      <c r="C227" s="62" t="s">
        <v>37</v>
      </c>
      <c r="D227" s="1"/>
      <c r="E227" s="62" t="s">
        <v>38</v>
      </c>
      <c r="F227" s="1"/>
      <c r="G227" s="63" t="s">
        <v>122</v>
      </c>
      <c r="H227" s="64">
        <v>0</v>
      </c>
      <c r="I227" s="63" t="s">
        <v>123</v>
      </c>
      <c r="J227" s="65">
        <f>(L227-H227)</f>
        <v>0</v>
      </c>
      <c r="K227" s="63" t="s">
        <v>124</v>
      </c>
      <c r="L227" s="66">
        <v>0</v>
      </c>
      <c r="M227" s="12"/>
      <c r="N227" s="2"/>
      <c r="O227" s="2"/>
      <c r="P227" s="2"/>
      <c r="Q227" s="33">
        <f>0+Q192+Q197+Q202+Q207+Q212+Q217+Q222</f>
        <v>0</v>
      </c>
      <c r="R227" s="27">
        <f>0+R192+R197+R202+R207+R212+R217+R222</f>
        <v>0</v>
      </c>
      <c r="S227" s="67">
        <f>Q227*(1+J227)+R227</f>
        <v>0</v>
      </c>
    </row>
    <row r="228" thickTop="1" thickBot="1" ht="25" customHeight="1">
      <c r="A228" s="9"/>
      <c r="B228" s="68"/>
      <c r="C228" s="68"/>
      <c r="D228" s="68"/>
      <c r="E228" s="68"/>
      <c r="F228" s="68"/>
      <c r="G228" s="69" t="s">
        <v>125</v>
      </c>
      <c r="H228" s="70">
        <v>0</v>
      </c>
      <c r="I228" s="69" t="s">
        <v>126</v>
      </c>
      <c r="J228" s="71">
        <v>0</v>
      </c>
      <c r="K228" s="69" t="s">
        <v>127</v>
      </c>
      <c r="L228" s="72">
        <v>0</v>
      </c>
      <c r="M228" s="12"/>
      <c r="N228" s="2"/>
      <c r="O228" s="2"/>
      <c r="P228" s="2"/>
      <c r="Q228" s="2"/>
    </row>
    <row r="229" ht="40" customHeight="1">
      <c r="A229" s="9"/>
      <c r="B229" s="73" t="s">
        <v>178</v>
      </c>
      <c r="C229" s="1"/>
      <c r="D229" s="1"/>
      <c r="E229" s="1"/>
      <c r="F229" s="1"/>
      <c r="G229" s="1"/>
      <c r="H229" s="43"/>
      <c r="I229" s="1"/>
      <c r="J229" s="43"/>
      <c r="K229" s="1"/>
      <c r="L229" s="1"/>
      <c r="M229" s="12"/>
      <c r="N229" s="2"/>
      <c r="O229" s="2"/>
      <c r="P229" s="2"/>
      <c r="Q229" s="2"/>
    </row>
    <row r="230">
      <c r="A230" s="9"/>
      <c r="B230" s="44">
        <v>26</v>
      </c>
      <c r="C230" s="45" t="s">
        <v>179</v>
      </c>
      <c r="D230" s="45" t="s">
        <v>7</v>
      </c>
      <c r="E230" s="45" t="s">
        <v>180</v>
      </c>
      <c r="F230" s="45" t="s">
        <v>7</v>
      </c>
      <c r="G230" s="46" t="s">
        <v>162</v>
      </c>
      <c r="H230" s="47">
        <v>2</v>
      </c>
      <c r="I230" s="25">
        <v>0</v>
      </c>
      <c r="J230" s="48">
        <v>0</v>
      </c>
      <c r="K230" s="49">
        <v>0.20999999999999999</v>
      </c>
      <c r="L230" s="50">
        <v>0</v>
      </c>
      <c r="M230" s="12"/>
      <c r="N230" s="2"/>
      <c r="O230" s="2"/>
      <c r="P230" s="2"/>
      <c r="Q230" s="33">
        <f>IF(ISNUMBER(K230),IF(H230&gt;0,IF(I230&gt;0,J230,0),0),0)</f>
        <v>0</v>
      </c>
      <c r="R230" s="27">
        <f>IF(ISNUMBER(K230)=FALSE,J230,0)</f>
        <v>0</v>
      </c>
    </row>
    <row r="231">
      <c r="A231" s="9"/>
      <c r="B231" s="51" t="s">
        <v>57</v>
      </c>
      <c r="C231" s="1"/>
      <c r="D231" s="1"/>
      <c r="E231" s="52" t="s">
        <v>180</v>
      </c>
      <c r="F231" s="1"/>
      <c r="G231" s="1"/>
      <c r="H231" s="43"/>
      <c r="I231" s="1"/>
      <c r="J231" s="43"/>
      <c r="K231" s="1"/>
      <c r="L231" s="1"/>
      <c r="M231" s="12"/>
      <c r="N231" s="2"/>
      <c r="O231" s="2"/>
      <c r="P231" s="2"/>
      <c r="Q231" s="2"/>
    </row>
    <row r="232">
      <c r="A232" s="9"/>
      <c r="B232" s="51" t="s">
        <v>58</v>
      </c>
      <c r="C232" s="1"/>
      <c r="D232" s="1"/>
      <c r="E232" s="52" t="s">
        <v>7</v>
      </c>
      <c r="F232" s="1"/>
      <c r="G232" s="1"/>
      <c r="H232" s="43"/>
      <c r="I232" s="1"/>
      <c r="J232" s="43"/>
      <c r="K232" s="1"/>
      <c r="L232" s="1"/>
      <c r="M232" s="12"/>
      <c r="N232" s="2"/>
      <c r="O232" s="2"/>
      <c r="P232" s="2"/>
      <c r="Q232" s="2"/>
    </row>
    <row r="233">
      <c r="A233" s="9"/>
      <c r="B233" s="51" t="s">
        <v>60</v>
      </c>
      <c r="C233" s="1"/>
      <c r="D233" s="1"/>
      <c r="E233" s="52" t="s">
        <v>7</v>
      </c>
      <c r="F233" s="1"/>
      <c r="G233" s="1"/>
      <c r="H233" s="43"/>
      <c r="I233" s="1"/>
      <c r="J233" s="43"/>
      <c r="K233" s="1"/>
      <c r="L233" s="1"/>
      <c r="M233" s="12"/>
      <c r="N233" s="2"/>
      <c r="O233" s="2"/>
      <c r="P233" s="2"/>
      <c r="Q233" s="2"/>
    </row>
    <row r="234" thickBot="1">
      <c r="A234" s="9"/>
      <c r="B234" s="53" t="s">
        <v>61</v>
      </c>
      <c r="C234" s="54"/>
      <c r="D234" s="54"/>
      <c r="E234" s="55" t="s">
        <v>7</v>
      </c>
      <c r="F234" s="54"/>
      <c r="G234" s="54"/>
      <c r="H234" s="56"/>
      <c r="I234" s="54"/>
      <c r="J234" s="56"/>
      <c r="K234" s="54"/>
      <c r="L234" s="54"/>
      <c r="M234" s="12"/>
      <c r="N234" s="2"/>
      <c r="O234" s="2"/>
      <c r="P234" s="2"/>
      <c r="Q234" s="2"/>
    </row>
    <row r="235" thickTop="1">
      <c r="A235" s="9"/>
      <c r="B235" s="44">
        <v>27</v>
      </c>
      <c r="C235" s="45" t="s">
        <v>181</v>
      </c>
      <c r="D235" s="45" t="s">
        <v>7</v>
      </c>
      <c r="E235" s="45" t="s">
        <v>182</v>
      </c>
      <c r="F235" s="45" t="s">
        <v>7</v>
      </c>
      <c r="G235" s="46" t="s">
        <v>162</v>
      </c>
      <c r="H235" s="57">
        <v>1</v>
      </c>
      <c r="I235" s="58">
        <v>0</v>
      </c>
      <c r="J235" s="59">
        <v>0</v>
      </c>
      <c r="K235" s="60">
        <v>0.20999999999999999</v>
      </c>
      <c r="L235" s="61">
        <v>0</v>
      </c>
      <c r="M235" s="12"/>
      <c r="N235" s="2"/>
      <c r="O235" s="2"/>
      <c r="P235" s="2"/>
      <c r="Q235" s="33">
        <f>IF(ISNUMBER(K235),IF(H235&gt;0,IF(I235&gt;0,J235,0),0),0)</f>
        <v>0</v>
      </c>
      <c r="R235" s="27">
        <f>IF(ISNUMBER(K235)=FALSE,J235,0)</f>
        <v>0</v>
      </c>
    </row>
    <row r="236">
      <c r="A236" s="9"/>
      <c r="B236" s="51" t="s">
        <v>57</v>
      </c>
      <c r="C236" s="1"/>
      <c r="D236" s="1"/>
      <c r="E236" s="52" t="s">
        <v>182</v>
      </c>
      <c r="F236" s="1"/>
      <c r="G236" s="1"/>
      <c r="H236" s="43"/>
      <c r="I236" s="1"/>
      <c r="J236" s="43"/>
      <c r="K236" s="1"/>
      <c r="L236" s="1"/>
      <c r="M236" s="12"/>
      <c r="N236" s="2"/>
      <c r="O236" s="2"/>
      <c r="P236" s="2"/>
      <c r="Q236" s="2"/>
    </row>
    <row r="237">
      <c r="A237" s="9"/>
      <c r="B237" s="51" t="s">
        <v>58</v>
      </c>
      <c r="C237" s="1"/>
      <c r="D237" s="1"/>
      <c r="E237" s="52" t="s">
        <v>7</v>
      </c>
      <c r="F237" s="1"/>
      <c r="G237" s="1"/>
      <c r="H237" s="43"/>
      <c r="I237" s="1"/>
      <c r="J237" s="43"/>
      <c r="K237" s="1"/>
      <c r="L237" s="1"/>
      <c r="M237" s="12"/>
      <c r="N237" s="2"/>
      <c r="O237" s="2"/>
      <c r="P237" s="2"/>
      <c r="Q237" s="2"/>
    </row>
    <row r="238">
      <c r="A238" s="9"/>
      <c r="B238" s="51" t="s">
        <v>60</v>
      </c>
      <c r="C238" s="1"/>
      <c r="D238" s="1"/>
      <c r="E238" s="52" t="s">
        <v>7</v>
      </c>
      <c r="F238" s="1"/>
      <c r="G238" s="1"/>
      <c r="H238" s="43"/>
      <c r="I238" s="1"/>
      <c r="J238" s="43"/>
      <c r="K238" s="1"/>
      <c r="L238" s="1"/>
      <c r="M238" s="12"/>
      <c r="N238" s="2"/>
      <c r="O238" s="2"/>
      <c r="P238" s="2"/>
      <c r="Q238" s="2"/>
    </row>
    <row r="239" thickBot="1">
      <c r="A239" s="9"/>
      <c r="B239" s="53" t="s">
        <v>61</v>
      </c>
      <c r="C239" s="54"/>
      <c r="D239" s="54"/>
      <c r="E239" s="55" t="s">
        <v>73</v>
      </c>
      <c r="F239" s="54"/>
      <c r="G239" s="54"/>
      <c r="H239" s="56"/>
      <c r="I239" s="54"/>
      <c r="J239" s="56"/>
      <c r="K239" s="54"/>
      <c r="L239" s="54"/>
      <c r="M239" s="12"/>
      <c r="N239" s="2"/>
      <c r="O239" s="2"/>
      <c r="P239" s="2"/>
      <c r="Q239" s="2"/>
    </row>
    <row r="240" thickTop="1">
      <c r="A240" s="9"/>
      <c r="B240" s="44">
        <v>32</v>
      </c>
      <c r="C240" s="45" t="s">
        <v>183</v>
      </c>
      <c r="D240" s="45" t="s">
        <v>7</v>
      </c>
      <c r="E240" s="45" t="s">
        <v>184</v>
      </c>
      <c r="F240" s="45" t="s">
        <v>7</v>
      </c>
      <c r="G240" s="46" t="s">
        <v>172</v>
      </c>
      <c r="H240" s="57">
        <v>381</v>
      </c>
      <c r="I240" s="58">
        <v>0</v>
      </c>
      <c r="J240" s="59">
        <v>0</v>
      </c>
      <c r="K240" s="60">
        <v>0.20999999999999999</v>
      </c>
      <c r="L240" s="61">
        <v>0</v>
      </c>
      <c r="M240" s="12"/>
      <c r="N240" s="2"/>
      <c r="O240" s="2"/>
      <c r="P240" s="2"/>
      <c r="Q240" s="33">
        <f>IF(ISNUMBER(K240),IF(H240&gt;0,IF(I240&gt;0,J240,0),0),0)</f>
        <v>0</v>
      </c>
      <c r="R240" s="27">
        <f>IF(ISNUMBER(K240)=FALSE,J240,0)</f>
        <v>0</v>
      </c>
    </row>
    <row r="241">
      <c r="A241" s="9"/>
      <c r="B241" s="51" t="s">
        <v>57</v>
      </c>
      <c r="C241" s="1"/>
      <c r="D241" s="1"/>
      <c r="E241" s="52" t="s">
        <v>184</v>
      </c>
      <c r="F241" s="1"/>
      <c r="G241" s="1"/>
      <c r="H241" s="43"/>
      <c r="I241" s="1"/>
      <c r="J241" s="43"/>
      <c r="K241" s="1"/>
      <c r="L241" s="1"/>
      <c r="M241" s="12"/>
      <c r="N241" s="2"/>
      <c r="O241" s="2"/>
      <c r="P241" s="2"/>
      <c r="Q241" s="2"/>
    </row>
    <row r="242">
      <c r="A242" s="9"/>
      <c r="B242" s="51" t="s">
        <v>58</v>
      </c>
      <c r="C242" s="1"/>
      <c r="D242" s="1"/>
      <c r="E242" s="52" t="s">
        <v>7</v>
      </c>
      <c r="F242" s="1"/>
      <c r="G242" s="1"/>
      <c r="H242" s="43"/>
      <c r="I242" s="1"/>
      <c r="J242" s="43"/>
      <c r="K242" s="1"/>
      <c r="L242" s="1"/>
      <c r="M242" s="12"/>
      <c r="N242" s="2"/>
      <c r="O242" s="2"/>
      <c r="P242" s="2"/>
      <c r="Q242" s="2"/>
    </row>
    <row r="243">
      <c r="A243" s="9"/>
      <c r="B243" s="51" t="s">
        <v>60</v>
      </c>
      <c r="C243" s="1"/>
      <c r="D243" s="1"/>
      <c r="E243" s="52" t="s">
        <v>7</v>
      </c>
      <c r="F243" s="1"/>
      <c r="G243" s="1"/>
      <c r="H243" s="43"/>
      <c r="I243" s="1"/>
      <c r="J243" s="43"/>
      <c r="K243" s="1"/>
      <c r="L243" s="1"/>
      <c r="M243" s="12"/>
      <c r="N243" s="2"/>
      <c r="O243" s="2"/>
      <c r="P243" s="2"/>
      <c r="Q243" s="2"/>
    </row>
    <row r="244" thickBot="1">
      <c r="A244" s="9"/>
      <c r="B244" s="53" t="s">
        <v>61</v>
      </c>
      <c r="C244" s="54"/>
      <c r="D244" s="54"/>
      <c r="E244" s="55" t="s">
        <v>7</v>
      </c>
      <c r="F244" s="54"/>
      <c r="G244" s="54"/>
      <c r="H244" s="56"/>
      <c r="I244" s="54"/>
      <c r="J244" s="56"/>
      <c r="K244" s="54"/>
      <c r="L244" s="54"/>
      <c r="M244" s="12"/>
      <c r="N244" s="2"/>
      <c r="O244" s="2"/>
      <c r="P244" s="2"/>
      <c r="Q244" s="2"/>
    </row>
    <row r="245" thickTop="1">
      <c r="A245" s="9"/>
      <c r="B245" s="44">
        <v>33</v>
      </c>
      <c r="C245" s="45" t="s">
        <v>185</v>
      </c>
      <c r="D245" s="45" t="s">
        <v>7</v>
      </c>
      <c r="E245" s="45" t="s">
        <v>186</v>
      </c>
      <c r="F245" s="45" t="s">
        <v>7</v>
      </c>
      <c r="G245" s="46" t="s">
        <v>172</v>
      </c>
      <c r="H245" s="57">
        <v>126</v>
      </c>
      <c r="I245" s="58">
        <v>0</v>
      </c>
      <c r="J245" s="59">
        <v>0</v>
      </c>
      <c r="K245" s="60">
        <v>0.20999999999999999</v>
      </c>
      <c r="L245" s="61">
        <v>0</v>
      </c>
      <c r="M245" s="12"/>
      <c r="N245" s="2"/>
      <c r="O245" s="2"/>
      <c r="P245" s="2"/>
      <c r="Q245" s="33">
        <f>IF(ISNUMBER(K245),IF(H245&gt;0,IF(I245&gt;0,J245,0),0),0)</f>
        <v>0</v>
      </c>
      <c r="R245" s="27">
        <f>IF(ISNUMBER(K245)=FALSE,J245,0)</f>
        <v>0</v>
      </c>
    </row>
    <row r="246">
      <c r="A246" s="9"/>
      <c r="B246" s="51" t="s">
        <v>57</v>
      </c>
      <c r="C246" s="1"/>
      <c r="D246" s="1"/>
      <c r="E246" s="52" t="s">
        <v>186</v>
      </c>
      <c r="F246" s="1"/>
      <c r="G246" s="1"/>
      <c r="H246" s="43"/>
      <c r="I246" s="1"/>
      <c r="J246" s="43"/>
      <c r="K246" s="1"/>
      <c r="L246" s="1"/>
      <c r="M246" s="12"/>
      <c r="N246" s="2"/>
      <c r="O246" s="2"/>
      <c r="P246" s="2"/>
      <c r="Q246" s="2"/>
    </row>
    <row r="247">
      <c r="A247" s="9"/>
      <c r="B247" s="51" t="s">
        <v>58</v>
      </c>
      <c r="C247" s="1"/>
      <c r="D247" s="1"/>
      <c r="E247" s="52" t="s">
        <v>7</v>
      </c>
      <c r="F247" s="1"/>
      <c r="G247" s="1"/>
      <c r="H247" s="43"/>
      <c r="I247" s="1"/>
      <c r="J247" s="43"/>
      <c r="K247" s="1"/>
      <c r="L247" s="1"/>
      <c r="M247" s="12"/>
      <c r="N247" s="2"/>
      <c r="O247" s="2"/>
      <c r="P247" s="2"/>
      <c r="Q247" s="2"/>
    </row>
    <row r="248">
      <c r="A248" s="9"/>
      <c r="B248" s="51" t="s">
        <v>60</v>
      </c>
      <c r="C248" s="1"/>
      <c r="D248" s="1"/>
      <c r="E248" s="52" t="s">
        <v>7</v>
      </c>
      <c r="F248" s="1"/>
      <c r="G248" s="1"/>
      <c r="H248" s="43"/>
      <c r="I248" s="1"/>
      <c r="J248" s="43"/>
      <c r="K248" s="1"/>
      <c r="L248" s="1"/>
      <c r="M248" s="12"/>
      <c r="N248" s="2"/>
      <c r="O248" s="2"/>
      <c r="P248" s="2"/>
      <c r="Q248" s="2"/>
    </row>
    <row r="249" thickBot="1">
      <c r="A249" s="9"/>
      <c r="B249" s="53" t="s">
        <v>61</v>
      </c>
      <c r="C249" s="54"/>
      <c r="D249" s="54"/>
      <c r="E249" s="55" t="s">
        <v>7</v>
      </c>
      <c r="F249" s="54"/>
      <c r="G249" s="54"/>
      <c r="H249" s="56"/>
      <c r="I249" s="54"/>
      <c r="J249" s="56"/>
      <c r="K249" s="54"/>
      <c r="L249" s="54"/>
      <c r="M249" s="12"/>
      <c r="N249" s="2"/>
      <c r="O249" s="2"/>
      <c r="P249" s="2"/>
      <c r="Q249" s="2"/>
    </row>
    <row r="250" thickTop="1">
      <c r="A250" s="9"/>
      <c r="B250" s="44">
        <v>34</v>
      </c>
      <c r="C250" s="45" t="s">
        <v>187</v>
      </c>
      <c r="D250" s="45" t="s">
        <v>7</v>
      </c>
      <c r="E250" s="45" t="s">
        <v>188</v>
      </c>
      <c r="F250" s="45" t="s">
        <v>7</v>
      </c>
      <c r="G250" s="46" t="s">
        <v>172</v>
      </c>
      <c r="H250" s="57">
        <v>358</v>
      </c>
      <c r="I250" s="58">
        <v>0</v>
      </c>
      <c r="J250" s="59">
        <v>0</v>
      </c>
      <c r="K250" s="60">
        <v>0.20999999999999999</v>
      </c>
      <c r="L250" s="61">
        <v>0</v>
      </c>
      <c r="M250" s="12"/>
      <c r="N250" s="2"/>
      <c r="O250" s="2"/>
      <c r="P250" s="2"/>
      <c r="Q250" s="33">
        <f>IF(ISNUMBER(K250),IF(H250&gt;0,IF(I250&gt;0,J250,0),0),0)</f>
        <v>0</v>
      </c>
      <c r="R250" s="27">
        <f>IF(ISNUMBER(K250)=FALSE,J250,0)</f>
        <v>0</v>
      </c>
    </row>
    <row r="251">
      <c r="A251" s="9"/>
      <c r="B251" s="51" t="s">
        <v>57</v>
      </c>
      <c r="C251" s="1"/>
      <c r="D251" s="1"/>
      <c r="E251" s="52" t="s">
        <v>188</v>
      </c>
      <c r="F251" s="1"/>
      <c r="G251" s="1"/>
      <c r="H251" s="43"/>
      <c r="I251" s="1"/>
      <c r="J251" s="43"/>
      <c r="K251" s="1"/>
      <c r="L251" s="1"/>
      <c r="M251" s="12"/>
      <c r="N251" s="2"/>
      <c r="O251" s="2"/>
      <c r="P251" s="2"/>
      <c r="Q251" s="2"/>
    </row>
    <row r="252">
      <c r="A252" s="9"/>
      <c r="B252" s="51" t="s">
        <v>58</v>
      </c>
      <c r="C252" s="1"/>
      <c r="D252" s="1"/>
      <c r="E252" s="52" t="s">
        <v>7</v>
      </c>
      <c r="F252" s="1"/>
      <c r="G252" s="1"/>
      <c r="H252" s="43"/>
      <c r="I252" s="1"/>
      <c r="J252" s="43"/>
      <c r="K252" s="1"/>
      <c r="L252" s="1"/>
      <c r="M252" s="12"/>
      <c r="N252" s="2"/>
      <c r="O252" s="2"/>
      <c r="P252" s="2"/>
      <c r="Q252" s="2"/>
    </row>
    <row r="253">
      <c r="A253" s="9"/>
      <c r="B253" s="51" t="s">
        <v>60</v>
      </c>
      <c r="C253" s="1"/>
      <c r="D253" s="1"/>
      <c r="E253" s="52" t="s">
        <v>7</v>
      </c>
      <c r="F253" s="1"/>
      <c r="G253" s="1"/>
      <c r="H253" s="43"/>
      <c r="I253" s="1"/>
      <c r="J253" s="43"/>
      <c r="K253" s="1"/>
      <c r="L253" s="1"/>
      <c r="M253" s="12"/>
      <c r="N253" s="2"/>
      <c r="O253" s="2"/>
      <c r="P253" s="2"/>
      <c r="Q253" s="2"/>
    </row>
    <row r="254" thickBot="1">
      <c r="A254" s="9"/>
      <c r="B254" s="53" t="s">
        <v>61</v>
      </c>
      <c r="C254" s="54"/>
      <c r="D254" s="54"/>
      <c r="E254" s="55" t="s">
        <v>73</v>
      </c>
      <c r="F254" s="54"/>
      <c r="G254" s="54"/>
      <c r="H254" s="56"/>
      <c r="I254" s="54"/>
      <c r="J254" s="56"/>
      <c r="K254" s="54"/>
      <c r="L254" s="54"/>
      <c r="M254" s="12"/>
      <c r="N254" s="2"/>
      <c r="O254" s="2"/>
      <c r="P254" s="2"/>
      <c r="Q254" s="2"/>
    </row>
    <row r="255" thickTop="1">
      <c r="A255" s="9"/>
      <c r="B255" s="44">
        <v>35</v>
      </c>
      <c r="C255" s="45" t="s">
        <v>189</v>
      </c>
      <c r="D255" s="45" t="s">
        <v>7</v>
      </c>
      <c r="E255" s="45" t="s">
        <v>190</v>
      </c>
      <c r="F255" s="45" t="s">
        <v>7</v>
      </c>
      <c r="G255" s="46" t="s">
        <v>162</v>
      </c>
      <c r="H255" s="57">
        <v>6</v>
      </c>
      <c r="I255" s="58">
        <v>0</v>
      </c>
      <c r="J255" s="59">
        <v>0</v>
      </c>
      <c r="K255" s="60">
        <v>0.20999999999999999</v>
      </c>
      <c r="L255" s="61">
        <v>0</v>
      </c>
      <c r="M255" s="12"/>
      <c r="N255" s="2"/>
      <c r="O255" s="2"/>
      <c r="P255" s="2"/>
      <c r="Q255" s="33">
        <f>IF(ISNUMBER(K255),IF(H255&gt;0,IF(I255&gt;0,J255,0),0),0)</f>
        <v>0</v>
      </c>
      <c r="R255" s="27">
        <f>IF(ISNUMBER(K255)=FALSE,J255,0)</f>
        <v>0</v>
      </c>
    </row>
    <row r="256">
      <c r="A256" s="9"/>
      <c r="B256" s="51" t="s">
        <v>57</v>
      </c>
      <c r="C256" s="1"/>
      <c r="D256" s="1"/>
      <c r="E256" s="52" t="s">
        <v>190</v>
      </c>
      <c r="F256" s="1"/>
      <c r="G256" s="1"/>
      <c r="H256" s="43"/>
      <c r="I256" s="1"/>
      <c r="J256" s="43"/>
      <c r="K256" s="1"/>
      <c r="L256" s="1"/>
      <c r="M256" s="12"/>
      <c r="N256" s="2"/>
      <c r="O256" s="2"/>
      <c r="P256" s="2"/>
      <c r="Q256" s="2"/>
    </row>
    <row r="257">
      <c r="A257" s="9"/>
      <c r="B257" s="51" t="s">
        <v>58</v>
      </c>
      <c r="C257" s="1"/>
      <c r="D257" s="1"/>
      <c r="E257" s="52" t="s">
        <v>7</v>
      </c>
      <c r="F257" s="1"/>
      <c r="G257" s="1"/>
      <c r="H257" s="43"/>
      <c r="I257" s="1"/>
      <c r="J257" s="43"/>
      <c r="K257" s="1"/>
      <c r="L257" s="1"/>
      <c r="M257" s="12"/>
      <c r="N257" s="2"/>
      <c r="O257" s="2"/>
      <c r="P257" s="2"/>
      <c r="Q257" s="2"/>
    </row>
    <row r="258">
      <c r="A258" s="9"/>
      <c r="B258" s="51" t="s">
        <v>60</v>
      </c>
      <c r="C258" s="1"/>
      <c r="D258" s="1"/>
      <c r="E258" s="52" t="s">
        <v>7</v>
      </c>
      <c r="F258" s="1"/>
      <c r="G258" s="1"/>
      <c r="H258" s="43"/>
      <c r="I258" s="1"/>
      <c r="J258" s="43"/>
      <c r="K258" s="1"/>
      <c r="L258" s="1"/>
      <c r="M258" s="12"/>
      <c r="N258" s="2"/>
      <c r="O258" s="2"/>
      <c r="P258" s="2"/>
      <c r="Q258" s="2"/>
    </row>
    <row r="259" thickBot="1">
      <c r="A259" s="9"/>
      <c r="B259" s="53" t="s">
        <v>61</v>
      </c>
      <c r="C259" s="54"/>
      <c r="D259" s="54"/>
      <c r="E259" s="55" t="s">
        <v>7</v>
      </c>
      <c r="F259" s="54"/>
      <c r="G259" s="54"/>
      <c r="H259" s="56"/>
      <c r="I259" s="54"/>
      <c r="J259" s="56"/>
      <c r="K259" s="54"/>
      <c r="L259" s="54"/>
      <c r="M259" s="12"/>
      <c r="N259" s="2"/>
      <c r="O259" s="2"/>
      <c r="P259" s="2"/>
      <c r="Q259" s="2"/>
    </row>
    <row r="260" thickTop="1">
      <c r="A260" s="9"/>
      <c r="B260" s="44">
        <v>51</v>
      </c>
      <c r="C260" s="45" t="s">
        <v>191</v>
      </c>
      <c r="D260" s="45" t="s">
        <v>7</v>
      </c>
      <c r="E260" s="45" t="s">
        <v>192</v>
      </c>
      <c r="F260" s="45" t="s">
        <v>7</v>
      </c>
      <c r="G260" s="46" t="s">
        <v>172</v>
      </c>
      <c r="H260" s="57">
        <v>80</v>
      </c>
      <c r="I260" s="58">
        <v>0</v>
      </c>
      <c r="J260" s="59">
        <v>0</v>
      </c>
      <c r="K260" s="60">
        <v>0.20999999999999999</v>
      </c>
      <c r="L260" s="61">
        <v>0</v>
      </c>
      <c r="M260" s="12"/>
      <c r="N260" s="2"/>
      <c r="O260" s="2"/>
      <c r="P260" s="2"/>
      <c r="Q260" s="33">
        <f>IF(ISNUMBER(K260),IF(H260&gt;0,IF(I260&gt;0,J260,0),0),0)</f>
        <v>0</v>
      </c>
      <c r="R260" s="27">
        <f>IF(ISNUMBER(K260)=FALSE,J260,0)</f>
        <v>0</v>
      </c>
    </row>
    <row r="261">
      <c r="A261" s="9"/>
      <c r="B261" s="51" t="s">
        <v>57</v>
      </c>
      <c r="C261" s="1"/>
      <c r="D261" s="1"/>
      <c r="E261" s="52" t="s">
        <v>192</v>
      </c>
      <c r="F261" s="1"/>
      <c r="G261" s="1"/>
      <c r="H261" s="43"/>
      <c r="I261" s="1"/>
      <c r="J261" s="43"/>
      <c r="K261" s="1"/>
      <c r="L261" s="1"/>
      <c r="M261" s="12"/>
      <c r="N261" s="2"/>
      <c r="O261" s="2"/>
      <c r="P261" s="2"/>
      <c r="Q261" s="2"/>
    </row>
    <row r="262">
      <c r="A262" s="9"/>
      <c r="B262" s="51" t="s">
        <v>58</v>
      </c>
      <c r="C262" s="1"/>
      <c r="D262" s="1"/>
      <c r="E262" s="52" t="s">
        <v>7</v>
      </c>
      <c r="F262" s="1"/>
      <c r="G262" s="1"/>
      <c r="H262" s="43"/>
      <c r="I262" s="1"/>
      <c r="J262" s="43"/>
      <c r="K262" s="1"/>
      <c r="L262" s="1"/>
      <c r="M262" s="12"/>
      <c r="N262" s="2"/>
      <c r="O262" s="2"/>
      <c r="P262" s="2"/>
      <c r="Q262" s="2"/>
    </row>
    <row r="263">
      <c r="A263" s="9"/>
      <c r="B263" s="51" t="s">
        <v>60</v>
      </c>
      <c r="C263" s="1"/>
      <c r="D263" s="1"/>
      <c r="E263" s="52" t="s">
        <v>7</v>
      </c>
      <c r="F263" s="1"/>
      <c r="G263" s="1"/>
      <c r="H263" s="43"/>
      <c r="I263" s="1"/>
      <c r="J263" s="43"/>
      <c r="K263" s="1"/>
      <c r="L263" s="1"/>
      <c r="M263" s="12"/>
      <c r="N263" s="2"/>
      <c r="O263" s="2"/>
      <c r="P263" s="2"/>
      <c r="Q263" s="2"/>
    </row>
    <row r="264" thickBot="1">
      <c r="A264" s="9"/>
      <c r="B264" s="53" t="s">
        <v>61</v>
      </c>
      <c r="C264" s="54"/>
      <c r="D264" s="54"/>
      <c r="E264" s="55" t="s">
        <v>7</v>
      </c>
      <c r="F264" s="54"/>
      <c r="G264" s="54"/>
      <c r="H264" s="56"/>
      <c r="I264" s="54"/>
      <c r="J264" s="56"/>
      <c r="K264" s="54"/>
      <c r="L264" s="54"/>
      <c r="M264" s="12"/>
      <c r="N264" s="2"/>
      <c r="O264" s="2"/>
      <c r="P264" s="2"/>
      <c r="Q264" s="2"/>
    </row>
    <row r="265" thickTop="1">
      <c r="A265" s="9"/>
      <c r="B265" s="44">
        <v>52</v>
      </c>
      <c r="C265" s="45" t="s">
        <v>193</v>
      </c>
      <c r="D265" s="45" t="s">
        <v>7</v>
      </c>
      <c r="E265" s="45" t="s">
        <v>194</v>
      </c>
      <c r="F265" s="45" t="s">
        <v>7</v>
      </c>
      <c r="G265" s="46" t="s">
        <v>162</v>
      </c>
      <c r="H265" s="57">
        <v>1</v>
      </c>
      <c r="I265" s="58">
        <v>0</v>
      </c>
      <c r="J265" s="59">
        <v>0</v>
      </c>
      <c r="K265" s="60">
        <v>0.20999999999999999</v>
      </c>
      <c r="L265" s="61">
        <v>0</v>
      </c>
      <c r="M265" s="12"/>
      <c r="N265" s="2"/>
      <c r="O265" s="2"/>
      <c r="P265" s="2"/>
      <c r="Q265" s="33">
        <f>IF(ISNUMBER(K265),IF(H265&gt;0,IF(I265&gt;0,J265,0),0),0)</f>
        <v>0</v>
      </c>
      <c r="R265" s="27">
        <f>IF(ISNUMBER(K265)=FALSE,J265,0)</f>
        <v>0</v>
      </c>
    </row>
    <row r="266">
      <c r="A266" s="9"/>
      <c r="B266" s="51" t="s">
        <v>57</v>
      </c>
      <c r="C266" s="1"/>
      <c r="D266" s="1"/>
      <c r="E266" s="52" t="s">
        <v>194</v>
      </c>
      <c r="F266" s="1"/>
      <c r="G266" s="1"/>
      <c r="H266" s="43"/>
      <c r="I266" s="1"/>
      <c r="J266" s="43"/>
      <c r="K266" s="1"/>
      <c r="L266" s="1"/>
      <c r="M266" s="12"/>
      <c r="N266" s="2"/>
      <c r="O266" s="2"/>
      <c r="P266" s="2"/>
      <c r="Q266" s="2"/>
    </row>
    <row r="267">
      <c r="A267" s="9"/>
      <c r="B267" s="51" t="s">
        <v>58</v>
      </c>
      <c r="C267" s="1"/>
      <c r="D267" s="1"/>
      <c r="E267" s="52" t="s">
        <v>7</v>
      </c>
      <c r="F267" s="1"/>
      <c r="G267" s="1"/>
      <c r="H267" s="43"/>
      <c r="I267" s="1"/>
      <c r="J267" s="43"/>
      <c r="K267" s="1"/>
      <c r="L267" s="1"/>
      <c r="M267" s="12"/>
      <c r="N267" s="2"/>
      <c r="O267" s="2"/>
      <c r="P267" s="2"/>
      <c r="Q267" s="2"/>
    </row>
    <row r="268">
      <c r="A268" s="9"/>
      <c r="B268" s="51" t="s">
        <v>60</v>
      </c>
      <c r="C268" s="1"/>
      <c r="D268" s="1"/>
      <c r="E268" s="52" t="s">
        <v>7</v>
      </c>
      <c r="F268" s="1"/>
      <c r="G268" s="1"/>
      <c r="H268" s="43"/>
      <c r="I268" s="1"/>
      <c r="J268" s="43"/>
      <c r="K268" s="1"/>
      <c r="L268" s="1"/>
      <c r="M268" s="12"/>
      <c r="N268" s="2"/>
      <c r="O268" s="2"/>
      <c r="P268" s="2"/>
      <c r="Q268" s="2"/>
    </row>
    <row r="269" thickBot="1">
      <c r="A269" s="9"/>
      <c r="B269" s="53" t="s">
        <v>61</v>
      </c>
      <c r="C269" s="54"/>
      <c r="D269" s="54"/>
      <c r="E269" s="55" t="s">
        <v>7</v>
      </c>
      <c r="F269" s="54"/>
      <c r="G269" s="54"/>
      <c r="H269" s="56"/>
      <c r="I269" s="54"/>
      <c r="J269" s="56"/>
      <c r="K269" s="54"/>
      <c r="L269" s="54"/>
      <c r="M269" s="12"/>
      <c r="N269" s="2"/>
      <c r="O269" s="2"/>
      <c r="P269" s="2"/>
      <c r="Q269" s="2"/>
    </row>
    <row r="270" thickTop="1">
      <c r="A270" s="9"/>
      <c r="B270" s="44">
        <v>53</v>
      </c>
      <c r="C270" s="45" t="s">
        <v>195</v>
      </c>
      <c r="D270" s="45" t="s">
        <v>7</v>
      </c>
      <c r="E270" s="45" t="s">
        <v>196</v>
      </c>
      <c r="F270" s="45" t="s">
        <v>7</v>
      </c>
      <c r="G270" s="46" t="s">
        <v>162</v>
      </c>
      <c r="H270" s="57">
        <v>2</v>
      </c>
      <c r="I270" s="58">
        <v>0</v>
      </c>
      <c r="J270" s="59">
        <v>0</v>
      </c>
      <c r="K270" s="60">
        <v>0.20999999999999999</v>
      </c>
      <c r="L270" s="61"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51" t="s">
        <v>57</v>
      </c>
      <c r="C271" s="1"/>
      <c r="D271" s="1"/>
      <c r="E271" s="52" t="s">
        <v>196</v>
      </c>
      <c r="F271" s="1"/>
      <c r="G271" s="1"/>
      <c r="H271" s="43"/>
      <c r="I271" s="1"/>
      <c r="J271" s="43"/>
      <c r="K271" s="1"/>
      <c r="L271" s="1"/>
      <c r="M271" s="12"/>
      <c r="N271" s="2"/>
      <c r="O271" s="2"/>
      <c r="P271" s="2"/>
      <c r="Q271" s="2"/>
    </row>
    <row r="272">
      <c r="A272" s="9"/>
      <c r="B272" s="51" t="s">
        <v>58</v>
      </c>
      <c r="C272" s="1"/>
      <c r="D272" s="1"/>
      <c r="E272" s="52" t="s">
        <v>7</v>
      </c>
      <c r="F272" s="1"/>
      <c r="G272" s="1"/>
      <c r="H272" s="43"/>
      <c r="I272" s="1"/>
      <c r="J272" s="43"/>
      <c r="K272" s="1"/>
      <c r="L272" s="1"/>
      <c r="M272" s="12"/>
      <c r="N272" s="2"/>
      <c r="O272" s="2"/>
      <c r="P272" s="2"/>
      <c r="Q272" s="2"/>
    </row>
    <row r="273">
      <c r="A273" s="9"/>
      <c r="B273" s="51" t="s">
        <v>60</v>
      </c>
      <c r="C273" s="1"/>
      <c r="D273" s="1"/>
      <c r="E273" s="52" t="s">
        <v>7</v>
      </c>
      <c r="F273" s="1"/>
      <c r="G273" s="1"/>
      <c r="H273" s="43"/>
      <c r="I273" s="1"/>
      <c r="J273" s="43"/>
      <c r="K273" s="1"/>
      <c r="L273" s="1"/>
      <c r="M273" s="12"/>
      <c r="N273" s="2"/>
      <c r="O273" s="2"/>
      <c r="P273" s="2"/>
      <c r="Q273" s="2"/>
    </row>
    <row r="274" thickBot="1">
      <c r="A274" s="9"/>
      <c r="B274" s="53" t="s">
        <v>61</v>
      </c>
      <c r="C274" s="54"/>
      <c r="D274" s="54"/>
      <c r="E274" s="55" t="s">
        <v>7</v>
      </c>
      <c r="F274" s="54"/>
      <c r="G274" s="54"/>
      <c r="H274" s="56"/>
      <c r="I274" s="54"/>
      <c r="J274" s="56"/>
      <c r="K274" s="54"/>
      <c r="L274" s="54"/>
      <c r="M274" s="12"/>
      <c r="N274" s="2"/>
      <c r="O274" s="2"/>
      <c r="P274" s="2"/>
      <c r="Q274" s="2"/>
    </row>
    <row r="275" thickTop="1">
      <c r="A275" s="9"/>
      <c r="B275" s="44">
        <v>54</v>
      </c>
      <c r="C275" s="45" t="s">
        <v>197</v>
      </c>
      <c r="D275" s="45" t="s">
        <v>7</v>
      </c>
      <c r="E275" s="45" t="s">
        <v>198</v>
      </c>
      <c r="F275" s="45" t="s">
        <v>7</v>
      </c>
      <c r="G275" s="46" t="s">
        <v>162</v>
      </c>
      <c r="H275" s="57">
        <v>1</v>
      </c>
      <c r="I275" s="58">
        <v>0</v>
      </c>
      <c r="J275" s="59">
        <v>0</v>
      </c>
      <c r="K275" s="60">
        <v>0.20999999999999999</v>
      </c>
      <c r="L275" s="61">
        <v>0</v>
      </c>
      <c r="M275" s="12"/>
      <c r="N275" s="2"/>
      <c r="O275" s="2"/>
      <c r="P275" s="2"/>
      <c r="Q275" s="33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51" t="s">
        <v>57</v>
      </c>
      <c r="C276" s="1"/>
      <c r="D276" s="1"/>
      <c r="E276" s="52" t="s">
        <v>198</v>
      </c>
      <c r="F276" s="1"/>
      <c r="G276" s="1"/>
      <c r="H276" s="43"/>
      <c r="I276" s="1"/>
      <c r="J276" s="43"/>
      <c r="K276" s="1"/>
      <c r="L276" s="1"/>
      <c r="M276" s="12"/>
      <c r="N276" s="2"/>
      <c r="O276" s="2"/>
      <c r="P276" s="2"/>
      <c r="Q276" s="2"/>
    </row>
    <row r="277">
      <c r="A277" s="9"/>
      <c r="B277" s="51" t="s">
        <v>58</v>
      </c>
      <c r="C277" s="1"/>
      <c r="D277" s="1"/>
      <c r="E277" s="52" t="s">
        <v>7</v>
      </c>
      <c r="F277" s="1"/>
      <c r="G277" s="1"/>
      <c r="H277" s="43"/>
      <c r="I277" s="1"/>
      <c r="J277" s="43"/>
      <c r="K277" s="1"/>
      <c r="L277" s="1"/>
      <c r="M277" s="12"/>
      <c r="N277" s="2"/>
      <c r="O277" s="2"/>
      <c r="P277" s="2"/>
      <c r="Q277" s="2"/>
    </row>
    <row r="278">
      <c r="A278" s="9"/>
      <c r="B278" s="51" t="s">
        <v>60</v>
      </c>
      <c r="C278" s="1"/>
      <c r="D278" s="1"/>
      <c r="E278" s="52" t="s">
        <v>7</v>
      </c>
      <c r="F278" s="1"/>
      <c r="G278" s="1"/>
      <c r="H278" s="43"/>
      <c r="I278" s="1"/>
      <c r="J278" s="43"/>
      <c r="K278" s="1"/>
      <c r="L278" s="1"/>
      <c r="M278" s="12"/>
      <c r="N278" s="2"/>
      <c r="O278" s="2"/>
      <c r="P278" s="2"/>
      <c r="Q278" s="2"/>
    </row>
    <row r="279" thickBot="1">
      <c r="A279" s="9"/>
      <c r="B279" s="53" t="s">
        <v>61</v>
      </c>
      <c r="C279" s="54"/>
      <c r="D279" s="54"/>
      <c r="E279" s="55" t="s">
        <v>7</v>
      </c>
      <c r="F279" s="54"/>
      <c r="G279" s="54"/>
      <c r="H279" s="56"/>
      <c r="I279" s="54"/>
      <c r="J279" s="56"/>
      <c r="K279" s="54"/>
      <c r="L279" s="54"/>
      <c r="M279" s="12"/>
      <c r="N279" s="2"/>
      <c r="O279" s="2"/>
      <c r="P279" s="2"/>
      <c r="Q279" s="2"/>
    </row>
    <row r="280" thickTop="1">
      <c r="A280" s="9"/>
      <c r="B280" s="44">
        <v>55</v>
      </c>
      <c r="C280" s="45" t="s">
        <v>199</v>
      </c>
      <c r="D280" s="45" t="s">
        <v>7</v>
      </c>
      <c r="E280" s="45" t="s">
        <v>200</v>
      </c>
      <c r="F280" s="45" t="s">
        <v>7</v>
      </c>
      <c r="G280" s="46" t="s">
        <v>172</v>
      </c>
      <c r="H280" s="57">
        <v>512</v>
      </c>
      <c r="I280" s="58">
        <v>0</v>
      </c>
      <c r="J280" s="59">
        <v>0</v>
      </c>
      <c r="K280" s="60">
        <v>0.20999999999999999</v>
      </c>
      <c r="L280" s="61">
        <v>0</v>
      </c>
      <c r="M280" s="12"/>
      <c r="N280" s="2"/>
      <c r="O280" s="2"/>
      <c r="P280" s="2"/>
      <c r="Q280" s="33">
        <f>IF(ISNUMBER(K280),IF(H280&gt;0,IF(I280&gt;0,J280,0),0),0)</f>
        <v>0</v>
      </c>
      <c r="R280" s="27">
        <f>IF(ISNUMBER(K280)=FALSE,J280,0)</f>
        <v>0</v>
      </c>
    </row>
    <row r="281">
      <c r="A281" s="9"/>
      <c r="B281" s="51" t="s">
        <v>57</v>
      </c>
      <c r="C281" s="1"/>
      <c r="D281" s="1"/>
      <c r="E281" s="52" t="s">
        <v>200</v>
      </c>
      <c r="F281" s="1"/>
      <c r="G281" s="1"/>
      <c r="H281" s="43"/>
      <c r="I281" s="1"/>
      <c r="J281" s="43"/>
      <c r="K281" s="1"/>
      <c r="L281" s="1"/>
      <c r="M281" s="12"/>
      <c r="N281" s="2"/>
      <c r="O281" s="2"/>
      <c r="P281" s="2"/>
      <c r="Q281" s="2"/>
    </row>
    <row r="282">
      <c r="A282" s="9"/>
      <c r="B282" s="51" t="s">
        <v>58</v>
      </c>
      <c r="C282" s="1"/>
      <c r="D282" s="1"/>
      <c r="E282" s="52" t="s">
        <v>201</v>
      </c>
      <c r="F282" s="1"/>
      <c r="G282" s="1"/>
      <c r="H282" s="43"/>
      <c r="I282" s="1"/>
      <c r="J282" s="43"/>
      <c r="K282" s="1"/>
      <c r="L282" s="1"/>
      <c r="M282" s="12"/>
      <c r="N282" s="2"/>
      <c r="O282" s="2"/>
      <c r="P282" s="2"/>
      <c r="Q282" s="2"/>
    </row>
    <row r="283">
      <c r="A283" s="9"/>
      <c r="B283" s="51" t="s">
        <v>60</v>
      </c>
      <c r="C283" s="1"/>
      <c r="D283" s="1"/>
      <c r="E283" s="52" t="s">
        <v>7</v>
      </c>
      <c r="F283" s="1"/>
      <c r="G283" s="1"/>
      <c r="H283" s="43"/>
      <c r="I283" s="1"/>
      <c r="J283" s="43"/>
      <c r="K283" s="1"/>
      <c r="L283" s="1"/>
      <c r="M283" s="12"/>
      <c r="N283" s="2"/>
      <c r="O283" s="2"/>
      <c r="P283" s="2"/>
      <c r="Q283" s="2"/>
    </row>
    <row r="284" thickBot="1">
      <c r="A284" s="9"/>
      <c r="B284" s="53" t="s">
        <v>61</v>
      </c>
      <c r="C284" s="54"/>
      <c r="D284" s="54"/>
      <c r="E284" s="55" t="s">
        <v>7</v>
      </c>
      <c r="F284" s="54"/>
      <c r="G284" s="54"/>
      <c r="H284" s="56"/>
      <c r="I284" s="54"/>
      <c r="J284" s="56"/>
      <c r="K284" s="54"/>
      <c r="L284" s="54"/>
      <c r="M284" s="12"/>
      <c r="N284" s="2"/>
      <c r="O284" s="2"/>
      <c r="P284" s="2"/>
      <c r="Q284" s="2"/>
    </row>
    <row r="285" thickTop="1">
      <c r="A285" s="9"/>
      <c r="B285" s="44">
        <v>56</v>
      </c>
      <c r="C285" s="45" t="s">
        <v>202</v>
      </c>
      <c r="D285" s="45" t="s">
        <v>7</v>
      </c>
      <c r="E285" s="45" t="s">
        <v>203</v>
      </c>
      <c r="F285" s="45" t="s">
        <v>7</v>
      </c>
      <c r="G285" s="46" t="s">
        <v>172</v>
      </c>
      <c r="H285" s="57">
        <v>381</v>
      </c>
      <c r="I285" s="58">
        <v>0</v>
      </c>
      <c r="J285" s="59">
        <v>0</v>
      </c>
      <c r="K285" s="60">
        <v>0.20999999999999999</v>
      </c>
      <c r="L285" s="61">
        <v>0</v>
      </c>
      <c r="M285" s="12"/>
      <c r="N285" s="2"/>
      <c r="O285" s="2"/>
      <c r="P285" s="2"/>
      <c r="Q285" s="33">
        <f>IF(ISNUMBER(K285),IF(H285&gt;0,IF(I285&gt;0,J285,0),0),0)</f>
        <v>0</v>
      </c>
      <c r="R285" s="27">
        <f>IF(ISNUMBER(K285)=FALSE,J285,0)</f>
        <v>0</v>
      </c>
    </row>
    <row r="286">
      <c r="A286" s="9"/>
      <c r="B286" s="51" t="s">
        <v>57</v>
      </c>
      <c r="C286" s="1"/>
      <c r="D286" s="1"/>
      <c r="E286" s="52" t="s">
        <v>203</v>
      </c>
      <c r="F286" s="1"/>
      <c r="G286" s="1"/>
      <c r="H286" s="43"/>
      <c r="I286" s="1"/>
      <c r="J286" s="43"/>
      <c r="K286" s="1"/>
      <c r="L286" s="1"/>
      <c r="M286" s="12"/>
      <c r="N286" s="2"/>
      <c r="O286" s="2"/>
      <c r="P286" s="2"/>
      <c r="Q286" s="2"/>
    </row>
    <row r="287">
      <c r="A287" s="9"/>
      <c r="B287" s="51" t="s">
        <v>58</v>
      </c>
      <c r="C287" s="1"/>
      <c r="D287" s="1"/>
      <c r="E287" s="52" t="s">
        <v>7</v>
      </c>
      <c r="F287" s="1"/>
      <c r="G287" s="1"/>
      <c r="H287" s="43"/>
      <c r="I287" s="1"/>
      <c r="J287" s="43"/>
      <c r="K287" s="1"/>
      <c r="L287" s="1"/>
      <c r="M287" s="12"/>
      <c r="N287" s="2"/>
      <c r="O287" s="2"/>
      <c r="P287" s="2"/>
      <c r="Q287" s="2"/>
    </row>
    <row r="288">
      <c r="A288" s="9"/>
      <c r="B288" s="51" t="s">
        <v>60</v>
      </c>
      <c r="C288" s="1"/>
      <c r="D288" s="1"/>
      <c r="E288" s="52" t="s">
        <v>7</v>
      </c>
      <c r="F288" s="1"/>
      <c r="G288" s="1"/>
      <c r="H288" s="43"/>
      <c r="I288" s="1"/>
      <c r="J288" s="43"/>
      <c r="K288" s="1"/>
      <c r="L288" s="1"/>
      <c r="M288" s="12"/>
      <c r="N288" s="2"/>
      <c r="O288" s="2"/>
      <c r="P288" s="2"/>
      <c r="Q288" s="2"/>
    </row>
    <row r="289" thickBot="1">
      <c r="A289" s="9"/>
      <c r="B289" s="53" t="s">
        <v>61</v>
      </c>
      <c r="C289" s="54"/>
      <c r="D289" s="54"/>
      <c r="E289" s="55" t="s">
        <v>7</v>
      </c>
      <c r="F289" s="54"/>
      <c r="G289" s="54"/>
      <c r="H289" s="56"/>
      <c r="I289" s="54"/>
      <c r="J289" s="56"/>
      <c r="K289" s="54"/>
      <c r="L289" s="54"/>
      <c r="M289" s="12"/>
      <c r="N289" s="2"/>
      <c r="O289" s="2"/>
      <c r="P289" s="2"/>
      <c r="Q289" s="2"/>
    </row>
    <row r="290" thickTop="1">
      <c r="A290" s="9"/>
      <c r="B290" s="44">
        <v>57</v>
      </c>
      <c r="C290" s="45" t="s">
        <v>204</v>
      </c>
      <c r="D290" s="45" t="s">
        <v>7</v>
      </c>
      <c r="E290" s="45" t="s">
        <v>205</v>
      </c>
      <c r="F290" s="45" t="s">
        <v>7</v>
      </c>
      <c r="G290" s="46" t="s">
        <v>82</v>
      </c>
      <c r="H290" s="57">
        <v>1.5</v>
      </c>
      <c r="I290" s="58">
        <v>0</v>
      </c>
      <c r="J290" s="59">
        <v>0</v>
      </c>
      <c r="K290" s="60">
        <v>0.20999999999999999</v>
      </c>
      <c r="L290" s="61"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51" t="s">
        <v>57</v>
      </c>
      <c r="C291" s="1"/>
      <c r="D291" s="1"/>
      <c r="E291" s="52" t="s">
        <v>205</v>
      </c>
      <c r="F291" s="1"/>
      <c r="G291" s="1"/>
      <c r="H291" s="43"/>
      <c r="I291" s="1"/>
      <c r="J291" s="43"/>
      <c r="K291" s="1"/>
      <c r="L291" s="1"/>
      <c r="M291" s="12"/>
      <c r="N291" s="2"/>
      <c r="O291" s="2"/>
      <c r="P291" s="2"/>
      <c r="Q291" s="2"/>
    </row>
    <row r="292">
      <c r="A292" s="9"/>
      <c r="B292" s="51" t="s">
        <v>58</v>
      </c>
      <c r="C292" s="1"/>
      <c r="D292" s="1"/>
      <c r="E292" s="52" t="s">
        <v>206</v>
      </c>
      <c r="F292" s="1"/>
      <c r="G292" s="1"/>
      <c r="H292" s="43"/>
      <c r="I292" s="1"/>
      <c r="J292" s="43"/>
      <c r="K292" s="1"/>
      <c r="L292" s="1"/>
      <c r="M292" s="12"/>
      <c r="N292" s="2"/>
      <c r="O292" s="2"/>
      <c r="P292" s="2"/>
      <c r="Q292" s="2"/>
    </row>
    <row r="293">
      <c r="A293" s="9"/>
      <c r="B293" s="51" t="s">
        <v>60</v>
      </c>
      <c r="C293" s="1"/>
      <c r="D293" s="1"/>
      <c r="E293" s="52" t="s">
        <v>7</v>
      </c>
      <c r="F293" s="1"/>
      <c r="G293" s="1"/>
      <c r="H293" s="43"/>
      <c r="I293" s="1"/>
      <c r="J293" s="43"/>
      <c r="K293" s="1"/>
      <c r="L293" s="1"/>
      <c r="M293" s="12"/>
      <c r="N293" s="2"/>
      <c r="O293" s="2"/>
      <c r="P293" s="2"/>
      <c r="Q293" s="2"/>
    </row>
    <row r="294" thickBot="1">
      <c r="A294" s="9"/>
      <c r="B294" s="53" t="s">
        <v>61</v>
      </c>
      <c r="C294" s="54"/>
      <c r="D294" s="54"/>
      <c r="E294" s="55" t="s">
        <v>7</v>
      </c>
      <c r="F294" s="54"/>
      <c r="G294" s="54"/>
      <c r="H294" s="56"/>
      <c r="I294" s="54"/>
      <c r="J294" s="56"/>
      <c r="K294" s="54"/>
      <c r="L294" s="54"/>
      <c r="M294" s="12"/>
      <c r="N294" s="2"/>
      <c r="O294" s="2"/>
      <c r="P294" s="2"/>
      <c r="Q294" s="2"/>
    </row>
    <row r="295" thickTop="1">
      <c r="A295" s="9"/>
      <c r="B295" s="44">
        <v>58</v>
      </c>
      <c r="C295" s="45" t="s">
        <v>207</v>
      </c>
      <c r="D295" s="45" t="s">
        <v>7</v>
      </c>
      <c r="E295" s="45" t="s">
        <v>208</v>
      </c>
      <c r="F295" s="45" t="s">
        <v>7</v>
      </c>
      <c r="G295" s="46" t="s">
        <v>172</v>
      </c>
      <c r="H295" s="57">
        <v>13</v>
      </c>
      <c r="I295" s="58">
        <v>0</v>
      </c>
      <c r="J295" s="59">
        <v>0</v>
      </c>
      <c r="K295" s="60">
        <v>0.20999999999999999</v>
      </c>
      <c r="L295" s="61">
        <v>0</v>
      </c>
      <c r="M295" s="12"/>
      <c r="N295" s="2"/>
      <c r="O295" s="2"/>
      <c r="P295" s="2"/>
      <c r="Q295" s="33">
        <f>IF(ISNUMBER(K295),IF(H295&gt;0,IF(I295&gt;0,J295,0),0),0)</f>
        <v>0</v>
      </c>
      <c r="R295" s="27">
        <f>IF(ISNUMBER(K295)=FALSE,J295,0)</f>
        <v>0</v>
      </c>
    </row>
    <row r="296">
      <c r="A296" s="9"/>
      <c r="B296" s="51" t="s">
        <v>57</v>
      </c>
      <c r="C296" s="1"/>
      <c r="D296" s="1"/>
      <c r="E296" s="52" t="s">
        <v>208</v>
      </c>
      <c r="F296" s="1"/>
      <c r="G296" s="1"/>
      <c r="H296" s="43"/>
      <c r="I296" s="1"/>
      <c r="J296" s="43"/>
      <c r="K296" s="1"/>
      <c r="L296" s="1"/>
      <c r="M296" s="12"/>
      <c r="N296" s="2"/>
      <c r="O296" s="2"/>
      <c r="P296" s="2"/>
      <c r="Q296" s="2"/>
    </row>
    <row r="297">
      <c r="A297" s="9"/>
      <c r="B297" s="51" t="s">
        <v>58</v>
      </c>
      <c r="C297" s="1"/>
      <c r="D297" s="1"/>
      <c r="E297" s="52" t="s">
        <v>7</v>
      </c>
      <c r="F297" s="1"/>
      <c r="G297" s="1"/>
      <c r="H297" s="43"/>
      <c r="I297" s="1"/>
      <c r="J297" s="43"/>
      <c r="K297" s="1"/>
      <c r="L297" s="1"/>
      <c r="M297" s="12"/>
      <c r="N297" s="2"/>
      <c r="O297" s="2"/>
      <c r="P297" s="2"/>
      <c r="Q297" s="2"/>
    </row>
    <row r="298">
      <c r="A298" s="9"/>
      <c r="B298" s="51" t="s">
        <v>60</v>
      </c>
      <c r="C298" s="1"/>
      <c r="D298" s="1"/>
      <c r="E298" s="52" t="s">
        <v>7</v>
      </c>
      <c r="F298" s="1"/>
      <c r="G298" s="1"/>
      <c r="H298" s="43"/>
      <c r="I298" s="1"/>
      <c r="J298" s="43"/>
      <c r="K298" s="1"/>
      <c r="L298" s="1"/>
      <c r="M298" s="12"/>
      <c r="N298" s="2"/>
      <c r="O298" s="2"/>
      <c r="P298" s="2"/>
      <c r="Q298" s="2"/>
    </row>
    <row r="299" thickBot="1">
      <c r="A299" s="9"/>
      <c r="B299" s="53" t="s">
        <v>61</v>
      </c>
      <c r="C299" s="54"/>
      <c r="D299" s="54"/>
      <c r="E299" s="55" t="s">
        <v>7</v>
      </c>
      <c r="F299" s="54"/>
      <c r="G299" s="54"/>
      <c r="H299" s="56"/>
      <c r="I299" s="54"/>
      <c r="J299" s="56"/>
      <c r="K299" s="54"/>
      <c r="L299" s="54"/>
      <c r="M299" s="12"/>
      <c r="N299" s="2"/>
      <c r="O299" s="2"/>
      <c r="P299" s="2"/>
      <c r="Q299" s="2"/>
    </row>
    <row r="300" thickTop="1">
      <c r="A300" s="9"/>
      <c r="B300" s="44">
        <v>59</v>
      </c>
      <c r="C300" s="45" t="s">
        <v>209</v>
      </c>
      <c r="D300" s="45" t="s">
        <v>7</v>
      </c>
      <c r="E300" s="45" t="s">
        <v>210</v>
      </c>
      <c r="F300" s="45" t="s">
        <v>7</v>
      </c>
      <c r="G300" s="46" t="s">
        <v>211</v>
      </c>
      <c r="H300" s="57">
        <v>24</v>
      </c>
      <c r="I300" s="58">
        <v>0</v>
      </c>
      <c r="J300" s="59">
        <v>0</v>
      </c>
      <c r="K300" s="60">
        <v>0.20999999999999999</v>
      </c>
      <c r="L300" s="61">
        <v>0</v>
      </c>
      <c r="M300" s="12"/>
      <c r="N300" s="2"/>
      <c r="O300" s="2"/>
      <c r="P300" s="2"/>
      <c r="Q300" s="33">
        <f>IF(ISNUMBER(K300),IF(H300&gt;0,IF(I300&gt;0,J300,0),0),0)</f>
        <v>0</v>
      </c>
      <c r="R300" s="27">
        <f>IF(ISNUMBER(K300)=FALSE,J300,0)</f>
        <v>0</v>
      </c>
    </row>
    <row r="301">
      <c r="A301" s="9"/>
      <c r="B301" s="51" t="s">
        <v>57</v>
      </c>
      <c r="C301" s="1"/>
      <c r="D301" s="1"/>
      <c r="E301" s="52" t="s">
        <v>210</v>
      </c>
      <c r="F301" s="1"/>
      <c r="G301" s="1"/>
      <c r="H301" s="43"/>
      <c r="I301" s="1"/>
      <c r="J301" s="43"/>
      <c r="K301" s="1"/>
      <c r="L301" s="1"/>
      <c r="M301" s="12"/>
      <c r="N301" s="2"/>
      <c r="O301" s="2"/>
      <c r="P301" s="2"/>
      <c r="Q301" s="2"/>
    </row>
    <row r="302">
      <c r="A302" s="9"/>
      <c r="B302" s="51" t="s">
        <v>58</v>
      </c>
      <c r="C302" s="1"/>
      <c r="D302" s="1"/>
      <c r="E302" s="52" t="s">
        <v>7</v>
      </c>
      <c r="F302" s="1"/>
      <c r="G302" s="1"/>
      <c r="H302" s="43"/>
      <c r="I302" s="1"/>
      <c r="J302" s="43"/>
      <c r="K302" s="1"/>
      <c r="L302" s="1"/>
      <c r="M302" s="12"/>
      <c r="N302" s="2"/>
      <c r="O302" s="2"/>
      <c r="P302" s="2"/>
      <c r="Q302" s="2"/>
    </row>
    <row r="303">
      <c r="A303" s="9"/>
      <c r="B303" s="51" t="s">
        <v>60</v>
      </c>
      <c r="C303" s="1"/>
      <c r="D303" s="1"/>
      <c r="E303" s="52" t="s">
        <v>7</v>
      </c>
      <c r="F303" s="1"/>
      <c r="G303" s="1"/>
      <c r="H303" s="43"/>
      <c r="I303" s="1"/>
      <c r="J303" s="43"/>
      <c r="K303" s="1"/>
      <c r="L303" s="1"/>
      <c r="M303" s="12"/>
      <c r="N303" s="2"/>
      <c r="O303" s="2"/>
      <c r="P303" s="2"/>
      <c r="Q303" s="2"/>
    </row>
    <row r="304" thickBot="1">
      <c r="A304" s="9"/>
      <c r="B304" s="53" t="s">
        <v>61</v>
      </c>
      <c r="C304" s="54"/>
      <c r="D304" s="54"/>
      <c r="E304" s="55" t="s">
        <v>7</v>
      </c>
      <c r="F304" s="54"/>
      <c r="G304" s="54"/>
      <c r="H304" s="56"/>
      <c r="I304" s="54"/>
      <c r="J304" s="56"/>
      <c r="K304" s="54"/>
      <c r="L304" s="54"/>
      <c r="M304" s="12"/>
      <c r="N304" s="2"/>
      <c r="O304" s="2"/>
      <c r="P304" s="2"/>
      <c r="Q304" s="2"/>
    </row>
    <row r="305" thickTop="1">
      <c r="A305" s="9"/>
      <c r="B305" s="44">
        <v>60</v>
      </c>
      <c r="C305" s="45" t="s">
        <v>212</v>
      </c>
      <c r="D305" s="45" t="s">
        <v>7</v>
      </c>
      <c r="E305" s="45" t="s">
        <v>213</v>
      </c>
      <c r="F305" s="45" t="s">
        <v>7</v>
      </c>
      <c r="G305" s="46" t="s">
        <v>211</v>
      </c>
      <c r="H305" s="57">
        <v>4</v>
      </c>
      <c r="I305" s="58">
        <v>0</v>
      </c>
      <c r="J305" s="59">
        <v>0</v>
      </c>
      <c r="K305" s="60">
        <v>0.20999999999999999</v>
      </c>
      <c r="L305" s="61"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51" t="s">
        <v>57</v>
      </c>
      <c r="C306" s="1"/>
      <c r="D306" s="1"/>
      <c r="E306" s="52" t="s">
        <v>213</v>
      </c>
      <c r="F306" s="1"/>
      <c r="G306" s="1"/>
      <c r="H306" s="43"/>
      <c r="I306" s="1"/>
      <c r="J306" s="43"/>
      <c r="K306" s="1"/>
      <c r="L306" s="1"/>
      <c r="M306" s="12"/>
      <c r="N306" s="2"/>
      <c r="O306" s="2"/>
      <c r="P306" s="2"/>
      <c r="Q306" s="2"/>
    </row>
    <row r="307">
      <c r="A307" s="9"/>
      <c r="B307" s="51" t="s">
        <v>58</v>
      </c>
      <c r="C307" s="1"/>
      <c r="D307" s="1"/>
      <c r="E307" s="52" t="s">
        <v>7</v>
      </c>
      <c r="F307" s="1"/>
      <c r="G307" s="1"/>
      <c r="H307" s="43"/>
      <c r="I307" s="1"/>
      <c r="J307" s="43"/>
      <c r="K307" s="1"/>
      <c r="L307" s="1"/>
      <c r="M307" s="12"/>
      <c r="N307" s="2"/>
      <c r="O307" s="2"/>
      <c r="P307" s="2"/>
      <c r="Q307" s="2"/>
    </row>
    <row r="308">
      <c r="A308" s="9"/>
      <c r="B308" s="51" t="s">
        <v>60</v>
      </c>
      <c r="C308" s="1"/>
      <c r="D308" s="1"/>
      <c r="E308" s="52" t="s">
        <v>7</v>
      </c>
      <c r="F308" s="1"/>
      <c r="G308" s="1"/>
      <c r="H308" s="43"/>
      <c r="I308" s="1"/>
      <c r="J308" s="43"/>
      <c r="K308" s="1"/>
      <c r="L308" s="1"/>
      <c r="M308" s="12"/>
      <c r="N308" s="2"/>
      <c r="O308" s="2"/>
      <c r="P308" s="2"/>
      <c r="Q308" s="2"/>
    </row>
    <row r="309" thickBot="1">
      <c r="A309" s="9"/>
      <c r="B309" s="53" t="s">
        <v>61</v>
      </c>
      <c r="C309" s="54"/>
      <c r="D309" s="54"/>
      <c r="E309" s="55" t="s">
        <v>7</v>
      </c>
      <c r="F309" s="54"/>
      <c r="G309" s="54"/>
      <c r="H309" s="56"/>
      <c r="I309" s="54"/>
      <c r="J309" s="56"/>
      <c r="K309" s="54"/>
      <c r="L309" s="54"/>
      <c r="M309" s="12"/>
      <c r="N309" s="2"/>
      <c r="O309" s="2"/>
      <c r="P309" s="2"/>
      <c r="Q309" s="2"/>
    </row>
    <row r="310" thickTop="1" thickBot="1" ht="25" customHeight="1">
      <c r="A310" s="9"/>
      <c r="B310" s="1"/>
      <c r="C310" s="62" t="s">
        <v>39</v>
      </c>
      <c r="D310" s="1"/>
      <c r="E310" s="62" t="s">
        <v>40</v>
      </c>
      <c r="F310" s="1"/>
      <c r="G310" s="63" t="s">
        <v>122</v>
      </c>
      <c r="H310" s="64">
        <v>0</v>
      </c>
      <c r="I310" s="63" t="s">
        <v>123</v>
      </c>
      <c r="J310" s="65">
        <f>(L310-H310)</f>
        <v>0</v>
      </c>
      <c r="K310" s="63" t="s">
        <v>124</v>
      </c>
      <c r="L310" s="66">
        <v>0</v>
      </c>
      <c r="M310" s="12"/>
      <c r="N310" s="2"/>
      <c r="O310" s="2"/>
      <c r="P310" s="2"/>
      <c r="Q310" s="33">
        <f>0+Q230+Q235+Q240+Q245+Q250+Q255+Q260+Q265+Q270+Q275+Q280+Q285+Q290+Q295+Q300+Q305</f>
        <v>0</v>
      </c>
      <c r="R310" s="27">
        <f>0+R230+R235+R240+R245+R250+R255+R260+R265+R270+R275+R280+R285+R290+R295+R300+R305</f>
        <v>0</v>
      </c>
      <c r="S310" s="67">
        <f>Q310*(1+J310)+R310</f>
        <v>0</v>
      </c>
    </row>
    <row r="311" thickTop="1" thickBot="1" ht="25" customHeight="1">
      <c r="A311" s="9"/>
      <c r="B311" s="68"/>
      <c r="C311" s="68"/>
      <c r="D311" s="68"/>
      <c r="E311" s="68"/>
      <c r="F311" s="68"/>
      <c r="G311" s="69" t="s">
        <v>125</v>
      </c>
      <c r="H311" s="70">
        <v>0</v>
      </c>
      <c r="I311" s="69" t="s">
        <v>126</v>
      </c>
      <c r="J311" s="71">
        <v>0</v>
      </c>
      <c r="K311" s="69" t="s">
        <v>127</v>
      </c>
      <c r="L311" s="72">
        <v>0</v>
      </c>
      <c r="M311" s="12"/>
      <c r="N311" s="2"/>
      <c r="O311" s="2"/>
      <c r="P311" s="2"/>
      <c r="Q311" s="2"/>
    </row>
    <row r="312" ht="40" customHeight="1">
      <c r="A312" s="9"/>
      <c r="B312" s="73" t="s">
        <v>214</v>
      </c>
      <c r="C312" s="1"/>
      <c r="D312" s="1"/>
      <c r="E312" s="1"/>
      <c r="F312" s="1"/>
      <c r="G312" s="1"/>
      <c r="H312" s="43"/>
      <c r="I312" s="1"/>
      <c r="J312" s="43"/>
      <c r="K312" s="1"/>
      <c r="L312" s="1"/>
      <c r="M312" s="12"/>
      <c r="N312" s="2"/>
      <c r="O312" s="2"/>
      <c r="P312" s="2"/>
      <c r="Q312" s="2"/>
    </row>
    <row r="313">
      <c r="A313" s="9"/>
      <c r="B313" s="44">
        <v>5</v>
      </c>
      <c r="C313" s="45" t="s">
        <v>215</v>
      </c>
      <c r="D313" s="45" t="s">
        <v>7</v>
      </c>
      <c r="E313" s="45" t="s">
        <v>216</v>
      </c>
      <c r="F313" s="45" t="s">
        <v>7</v>
      </c>
      <c r="G313" s="46" t="s">
        <v>71</v>
      </c>
      <c r="H313" s="47">
        <v>67.299999999999997</v>
      </c>
      <c r="I313" s="25">
        <v>0</v>
      </c>
      <c r="J313" s="48">
        <v>0</v>
      </c>
      <c r="K313" s="49">
        <v>0.20999999999999999</v>
      </c>
      <c r="L313" s="50">
        <v>0</v>
      </c>
      <c r="M313" s="12"/>
      <c r="N313" s="2"/>
      <c r="O313" s="2"/>
      <c r="P313" s="2"/>
      <c r="Q313" s="33">
        <f>IF(ISNUMBER(K313),IF(H313&gt;0,IF(I313&gt;0,J313,0),0),0)</f>
        <v>0</v>
      </c>
      <c r="R313" s="27">
        <f>IF(ISNUMBER(K313)=FALSE,J313,0)</f>
        <v>0</v>
      </c>
    </row>
    <row r="314">
      <c r="A314" s="9"/>
      <c r="B314" s="51" t="s">
        <v>57</v>
      </c>
      <c r="C314" s="1"/>
      <c r="D314" s="1"/>
      <c r="E314" s="52" t="s">
        <v>216</v>
      </c>
      <c r="F314" s="1"/>
      <c r="G314" s="1"/>
      <c r="H314" s="43"/>
      <c r="I314" s="1"/>
      <c r="J314" s="43"/>
      <c r="K314" s="1"/>
      <c r="L314" s="1"/>
      <c r="M314" s="12"/>
      <c r="N314" s="2"/>
      <c r="O314" s="2"/>
      <c r="P314" s="2"/>
      <c r="Q314" s="2"/>
    </row>
    <row r="315">
      <c r="A315" s="9"/>
      <c r="B315" s="51" t="s">
        <v>58</v>
      </c>
      <c r="C315" s="1"/>
      <c r="D315" s="1"/>
      <c r="E315" s="52" t="s">
        <v>7</v>
      </c>
      <c r="F315" s="1"/>
      <c r="G315" s="1"/>
      <c r="H315" s="43"/>
      <c r="I315" s="1"/>
      <c r="J315" s="43"/>
      <c r="K315" s="1"/>
      <c r="L315" s="1"/>
      <c r="M315" s="12"/>
      <c r="N315" s="2"/>
      <c r="O315" s="2"/>
      <c r="P315" s="2"/>
      <c r="Q315" s="2"/>
    </row>
    <row r="316">
      <c r="A316" s="9"/>
      <c r="B316" s="51" t="s">
        <v>60</v>
      </c>
      <c r="C316" s="1"/>
      <c r="D316" s="1"/>
      <c r="E316" s="52" t="s">
        <v>7</v>
      </c>
      <c r="F316" s="1"/>
      <c r="G316" s="1"/>
      <c r="H316" s="43"/>
      <c r="I316" s="1"/>
      <c r="J316" s="43"/>
      <c r="K316" s="1"/>
      <c r="L316" s="1"/>
      <c r="M316" s="12"/>
      <c r="N316" s="2"/>
      <c r="O316" s="2"/>
      <c r="P316" s="2"/>
      <c r="Q316" s="2"/>
    </row>
    <row r="317" thickBot="1">
      <c r="A317" s="9"/>
      <c r="B317" s="53" t="s">
        <v>61</v>
      </c>
      <c r="C317" s="54"/>
      <c r="D317" s="54"/>
      <c r="E317" s="55" t="s">
        <v>7</v>
      </c>
      <c r="F317" s="54"/>
      <c r="G317" s="54"/>
      <c r="H317" s="56"/>
      <c r="I317" s="54"/>
      <c r="J317" s="56"/>
      <c r="K317" s="54"/>
      <c r="L317" s="54"/>
      <c r="M317" s="12"/>
      <c r="N317" s="2"/>
      <c r="O317" s="2"/>
      <c r="P317" s="2"/>
      <c r="Q317" s="2"/>
    </row>
    <row r="318" thickTop="1">
      <c r="A318" s="9"/>
      <c r="B318" s="44">
        <v>6</v>
      </c>
      <c r="C318" s="45" t="s">
        <v>217</v>
      </c>
      <c r="D318" s="45" t="s">
        <v>7</v>
      </c>
      <c r="E318" s="45" t="s">
        <v>218</v>
      </c>
      <c r="F318" s="45" t="s">
        <v>7</v>
      </c>
      <c r="G318" s="46" t="s">
        <v>71</v>
      </c>
      <c r="H318" s="57">
        <v>35</v>
      </c>
      <c r="I318" s="58">
        <v>0</v>
      </c>
      <c r="J318" s="59">
        <v>0</v>
      </c>
      <c r="K318" s="60">
        <v>0.20999999999999999</v>
      </c>
      <c r="L318" s="61">
        <v>0</v>
      </c>
      <c r="M318" s="12"/>
      <c r="N318" s="2"/>
      <c r="O318" s="2"/>
      <c r="P318" s="2"/>
      <c r="Q318" s="33">
        <f>IF(ISNUMBER(K318),IF(H318&gt;0,IF(I318&gt;0,J318,0),0),0)</f>
        <v>0</v>
      </c>
      <c r="R318" s="27">
        <f>IF(ISNUMBER(K318)=FALSE,J318,0)</f>
        <v>0</v>
      </c>
    </row>
    <row r="319">
      <c r="A319" s="9"/>
      <c r="B319" s="51" t="s">
        <v>57</v>
      </c>
      <c r="C319" s="1"/>
      <c r="D319" s="1"/>
      <c r="E319" s="52" t="s">
        <v>218</v>
      </c>
      <c r="F319" s="1"/>
      <c r="G319" s="1"/>
      <c r="H319" s="43"/>
      <c r="I319" s="1"/>
      <c r="J319" s="43"/>
      <c r="K319" s="1"/>
      <c r="L319" s="1"/>
      <c r="M319" s="12"/>
      <c r="N319" s="2"/>
      <c r="O319" s="2"/>
      <c r="P319" s="2"/>
      <c r="Q319" s="2"/>
    </row>
    <row r="320">
      <c r="A320" s="9"/>
      <c r="B320" s="51" t="s">
        <v>58</v>
      </c>
      <c r="C320" s="1"/>
      <c r="D320" s="1"/>
      <c r="E320" s="52" t="s">
        <v>219</v>
      </c>
      <c r="F320" s="1"/>
      <c r="G320" s="1"/>
      <c r="H320" s="43"/>
      <c r="I320" s="1"/>
      <c r="J320" s="43"/>
      <c r="K320" s="1"/>
      <c r="L320" s="1"/>
      <c r="M320" s="12"/>
      <c r="N320" s="2"/>
      <c r="O320" s="2"/>
      <c r="P320" s="2"/>
      <c r="Q320" s="2"/>
    </row>
    <row r="321">
      <c r="A321" s="9"/>
      <c r="B321" s="51" t="s">
        <v>60</v>
      </c>
      <c r="C321" s="1"/>
      <c r="D321" s="1"/>
      <c r="E321" s="52" t="s">
        <v>7</v>
      </c>
      <c r="F321" s="1"/>
      <c r="G321" s="1"/>
      <c r="H321" s="43"/>
      <c r="I321" s="1"/>
      <c r="J321" s="43"/>
      <c r="K321" s="1"/>
      <c r="L321" s="1"/>
      <c r="M321" s="12"/>
      <c r="N321" s="2"/>
      <c r="O321" s="2"/>
      <c r="P321" s="2"/>
      <c r="Q321" s="2"/>
    </row>
    <row r="322" thickBot="1">
      <c r="A322" s="9"/>
      <c r="B322" s="53" t="s">
        <v>61</v>
      </c>
      <c r="C322" s="54"/>
      <c r="D322" s="54"/>
      <c r="E322" s="55" t="s">
        <v>7</v>
      </c>
      <c r="F322" s="54"/>
      <c r="G322" s="54"/>
      <c r="H322" s="56"/>
      <c r="I322" s="54"/>
      <c r="J322" s="56"/>
      <c r="K322" s="54"/>
      <c r="L322" s="54"/>
      <c r="M322" s="12"/>
      <c r="N322" s="2"/>
      <c r="O322" s="2"/>
      <c r="P322" s="2"/>
      <c r="Q322" s="2"/>
    </row>
    <row r="323" thickTop="1">
      <c r="A323" s="9"/>
      <c r="B323" s="44">
        <v>7</v>
      </c>
      <c r="C323" s="45" t="s">
        <v>220</v>
      </c>
      <c r="D323" s="45" t="s">
        <v>7</v>
      </c>
      <c r="E323" s="45" t="s">
        <v>221</v>
      </c>
      <c r="F323" s="45" t="s">
        <v>7</v>
      </c>
      <c r="G323" s="46" t="s">
        <v>71</v>
      </c>
      <c r="H323" s="57">
        <v>15.42</v>
      </c>
      <c r="I323" s="58">
        <v>0</v>
      </c>
      <c r="J323" s="59">
        <v>0</v>
      </c>
      <c r="K323" s="60">
        <v>0.20999999999999999</v>
      </c>
      <c r="L323" s="61">
        <v>0</v>
      </c>
      <c r="M323" s="12"/>
      <c r="N323" s="2"/>
      <c r="O323" s="2"/>
      <c r="P323" s="2"/>
      <c r="Q323" s="33">
        <f>IF(ISNUMBER(K323),IF(H323&gt;0,IF(I323&gt;0,J323,0),0),0)</f>
        <v>0</v>
      </c>
      <c r="R323" s="27">
        <f>IF(ISNUMBER(K323)=FALSE,J323,0)</f>
        <v>0</v>
      </c>
    </row>
    <row r="324">
      <c r="A324" s="9"/>
      <c r="B324" s="51" t="s">
        <v>57</v>
      </c>
      <c r="C324" s="1"/>
      <c r="D324" s="1"/>
      <c r="E324" s="52" t="s">
        <v>221</v>
      </c>
      <c r="F324" s="1"/>
      <c r="G324" s="1"/>
      <c r="H324" s="43"/>
      <c r="I324" s="1"/>
      <c r="J324" s="43"/>
      <c r="K324" s="1"/>
      <c r="L324" s="1"/>
      <c r="M324" s="12"/>
      <c r="N324" s="2"/>
      <c r="O324" s="2"/>
      <c r="P324" s="2"/>
      <c r="Q324" s="2"/>
    </row>
    <row r="325">
      <c r="A325" s="9"/>
      <c r="B325" s="51" t="s">
        <v>58</v>
      </c>
      <c r="C325" s="1"/>
      <c r="D325" s="1"/>
      <c r="E325" s="52" t="s">
        <v>7</v>
      </c>
      <c r="F325" s="1"/>
      <c r="G325" s="1"/>
      <c r="H325" s="43"/>
      <c r="I325" s="1"/>
      <c r="J325" s="43"/>
      <c r="K325" s="1"/>
      <c r="L325" s="1"/>
      <c r="M325" s="12"/>
      <c r="N325" s="2"/>
      <c r="O325" s="2"/>
      <c r="P325" s="2"/>
      <c r="Q325" s="2"/>
    </row>
    <row r="326">
      <c r="A326" s="9"/>
      <c r="B326" s="51" t="s">
        <v>60</v>
      </c>
      <c r="C326" s="1"/>
      <c r="D326" s="1"/>
      <c r="E326" s="52" t="s">
        <v>7</v>
      </c>
      <c r="F326" s="1"/>
      <c r="G326" s="1"/>
      <c r="H326" s="43"/>
      <c r="I326" s="1"/>
      <c r="J326" s="43"/>
      <c r="K326" s="1"/>
      <c r="L326" s="1"/>
      <c r="M326" s="12"/>
      <c r="N326" s="2"/>
      <c r="O326" s="2"/>
      <c r="P326" s="2"/>
      <c r="Q326" s="2"/>
    </row>
    <row r="327" thickBot="1">
      <c r="A327" s="9"/>
      <c r="B327" s="53" t="s">
        <v>61</v>
      </c>
      <c r="C327" s="54"/>
      <c r="D327" s="54"/>
      <c r="E327" s="55" t="s">
        <v>7</v>
      </c>
      <c r="F327" s="54"/>
      <c r="G327" s="54"/>
      <c r="H327" s="56"/>
      <c r="I327" s="54"/>
      <c r="J327" s="56"/>
      <c r="K327" s="54"/>
      <c r="L327" s="54"/>
      <c r="M327" s="12"/>
      <c r="N327" s="2"/>
      <c r="O327" s="2"/>
      <c r="P327" s="2"/>
      <c r="Q327" s="2"/>
    </row>
    <row r="328" thickTop="1">
      <c r="A328" s="9"/>
      <c r="B328" s="44">
        <v>8</v>
      </c>
      <c r="C328" s="45" t="s">
        <v>222</v>
      </c>
      <c r="D328" s="45" t="s">
        <v>7</v>
      </c>
      <c r="E328" s="45" t="s">
        <v>223</v>
      </c>
      <c r="F328" s="45" t="s">
        <v>7</v>
      </c>
      <c r="G328" s="46" t="s">
        <v>71</v>
      </c>
      <c r="H328" s="57">
        <v>60</v>
      </c>
      <c r="I328" s="58">
        <v>0</v>
      </c>
      <c r="J328" s="59">
        <v>0</v>
      </c>
      <c r="K328" s="60">
        <v>0.20999999999999999</v>
      </c>
      <c r="L328" s="61">
        <v>0</v>
      </c>
      <c r="M328" s="12"/>
      <c r="N328" s="2"/>
      <c r="O328" s="2"/>
      <c r="P328" s="2"/>
      <c r="Q328" s="33">
        <f>IF(ISNUMBER(K328),IF(H328&gt;0,IF(I328&gt;0,J328,0),0),0)</f>
        <v>0</v>
      </c>
      <c r="R328" s="27">
        <f>IF(ISNUMBER(K328)=FALSE,J328,0)</f>
        <v>0</v>
      </c>
    </row>
    <row r="329">
      <c r="A329" s="9"/>
      <c r="B329" s="51" t="s">
        <v>57</v>
      </c>
      <c r="C329" s="1"/>
      <c r="D329" s="1"/>
      <c r="E329" s="52" t="s">
        <v>223</v>
      </c>
      <c r="F329" s="1"/>
      <c r="G329" s="1"/>
      <c r="H329" s="43"/>
      <c r="I329" s="1"/>
      <c r="J329" s="43"/>
      <c r="K329" s="1"/>
      <c r="L329" s="1"/>
      <c r="M329" s="12"/>
      <c r="N329" s="2"/>
      <c r="O329" s="2"/>
      <c r="P329" s="2"/>
      <c r="Q329" s="2"/>
    </row>
    <row r="330">
      <c r="A330" s="9"/>
      <c r="B330" s="51" t="s">
        <v>58</v>
      </c>
      <c r="C330" s="1"/>
      <c r="D330" s="1"/>
      <c r="E330" s="52" t="s">
        <v>7</v>
      </c>
      <c r="F330" s="1"/>
      <c r="G330" s="1"/>
      <c r="H330" s="43"/>
      <c r="I330" s="1"/>
      <c r="J330" s="43"/>
      <c r="K330" s="1"/>
      <c r="L330" s="1"/>
      <c r="M330" s="12"/>
      <c r="N330" s="2"/>
      <c r="O330" s="2"/>
      <c r="P330" s="2"/>
      <c r="Q330" s="2"/>
    </row>
    <row r="331">
      <c r="A331" s="9"/>
      <c r="B331" s="51" t="s">
        <v>60</v>
      </c>
      <c r="C331" s="1"/>
      <c r="D331" s="1"/>
      <c r="E331" s="52" t="s">
        <v>7</v>
      </c>
      <c r="F331" s="1"/>
      <c r="G331" s="1"/>
      <c r="H331" s="43"/>
      <c r="I331" s="1"/>
      <c r="J331" s="43"/>
      <c r="K331" s="1"/>
      <c r="L331" s="1"/>
      <c r="M331" s="12"/>
      <c r="N331" s="2"/>
      <c r="O331" s="2"/>
      <c r="P331" s="2"/>
      <c r="Q331" s="2"/>
    </row>
    <row r="332" thickBot="1">
      <c r="A332" s="9"/>
      <c r="B332" s="53" t="s">
        <v>61</v>
      </c>
      <c r="C332" s="54"/>
      <c r="D332" s="54"/>
      <c r="E332" s="55" t="s">
        <v>7</v>
      </c>
      <c r="F332" s="54"/>
      <c r="G332" s="54"/>
      <c r="H332" s="56"/>
      <c r="I332" s="54"/>
      <c r="J332" s="56"/>
      <c r="K332" s="54"/>
      <c r="L332" s="54"/>
      <c r="M332" s="12"/>
      <c r="N332" s="2"/>
      <c r="O332" s="2"/>
      <c r="P332" s="2"/>
      <c r="Q332" s="2"/>
    </row>
    <row r="333" thickTop="1">
      <c r="A333" s="9"/>
      <c r="B333" s="44">
        <v>9</v>
      </c>
      <c r="C333" s="45" t="s">
        <v>224</v>
      </c>
      <c r="D333" s="45" t="s">
        <v>7</v>
      </c>
      <c r="E333" s="45" t="s">
        <v>225</v>
      </c>
      <c r="F333" s="45" t="s">
        <v>7</v>
      </c>
      <c r="G333" s="46" t="s">
        <v>172</v>
      </c>
      <c r="H333" s="57">
        <v>84</v>
      </c>
      <c r="I333" s="58">
        <v>0</v>
      </c>
      <c r="J333" s="59">
        <v>0</v>
      </c>
      <c r="K333" s="60">
        <v>0.20999999999999999</v>
      </c>
      <c r="L333" s="61">
        <v>0</v>
      </c>
      <c r="M333" s="12"/>
      <c r="N333" s="2"/>
      <c r="O333" s="2"/>
      <c r="P333" s="2"/>
      <c r="Q333" s="33">
        <f>IF(ISNUMBER(K333),IF(H333&gt;0,IF(I333&gt;0,J333,0),0),0)</f>
        <v>0</v>
      </c>
      <c r="R333" s="27">
        <f>IF(ISNUMBER(K333)=FALSE,J333,0)</f>
        <v>0</v>
      </c>
    </row>
    <row r="334">
      <c r="A334" s="9"/>
      <c r="B334" s="51" t="s">
        <v>57</v>
      </c>
      <c r="C334" s="1"/>
      <c r="D334" s="1"/>
      <c r="E334" s="52" t="s">
        <v>225</v>
      </c>
      <c r="F334" s="1"/>
      <c r="G334" s="1"/>
      <c r="H334" s="43"/>
      <c r="I334" s="1"/>
      <c r="J334" s="43"/>
      <c r="K334" s="1"/>
      <c r="L334" s="1"/>
      <c r="M334" s="12"/>
      <c r="N334" s="2"/>
      <c r="O334" s="2"/>
      <c r="P334" s="2"/>
      <c r="Q334" s="2"/>
    </row>
    <row r="335">
      <c r="A335" s="9"/>
      <c r="B335" s="51" t="s">
        <v>58</v>
      </c>
      <c r="C335" s="1"/>
      <c r="D335" s="1"/>
      <c r="E335" s="52" t="s">
        <v>7</v>
      </c>
      <c r="F335" s="1"/>
      <c r="G335" s="1"/>
      <c r="H335" s="43"/>
      <c r="I335" s="1"/>
      <c r="J335" s="43"/>
      <c r="K335" s="1"/>
      <c r="L335" s="1"/>
      <c r="M335" s="12"/>
      <c r="N335" s="2"/>
      <c r="O335" s="2"/>
      <c r="P335" s="2"/>
      <c r="Q335" s="2"/>
    </row>
    <row r="336">
      <c r="A336" s="9"/>
      <c r="B336" s="51" t="s">
        <v>60</v>
      </c>
      <c r="C336" s="1"/>
      <c r="D336" s="1"/>
      <c r="E336" s="52" t="s">
        <v>7</v>
      </c>
      <c r="F336" s="1"/>
      <c r="G336" s="1"/>
      <c r="H336" s="43"/>
      <c r="I336" s="1"/>
      <c r="J336" s="43"/>
      <c r="K336" s="1"/>
      <c r="L336" s="1"/>
      <c r="M336" s="12"/>
      <c r="N336" s="2"/>
      <c r="O336" s="2"/>
      <c r="P336" s="2"/>
      <c r="Q336" s="2"/>
    </row>
    <row r="337" thickBot="1">
      <c r="A337" s="9"/>
      <c r="B337" s="53" t="s">
        <v>61</v>
      </c>
      <c r="C337" s="54"/>
      <c r="D337" s="54"/>
      <c r="E337" s="55" t="s">
        <v>7</v>
      </c>
      <c r="F337" s="54"/>
      <c r="G337" s="54"/>
      <c r="H337" s="56"/>
      <c r="I337" s="54"/>
      <c r="J337" s="56"/>
      <c r="K337" s="54"/>
      <c r="L337" s="54"/>
      <c r="M337" s="12"/>
      <c r="N337" s="2"/>
      <c r="O337" s="2"/>
      <c r="P337" s="2"/>
      <c r="Q337" s="2"/>
    </row>
    <row r="338" thickTop="1">
      <c r="A338" s="9"/>
      <c r="B338" s="44">
        <v>47</v>
      </c>
      <c r="C338" s="45" t="s">
        <v>226</v>
      </c>
      <c r="D338" s="45" t="s">
        <v>7</v>
      </c>
      <c r="E338" s="45" t="s">
        <v>227</v>
      </c>
      <c r="F338" s="45" t="s">
        <v>7</v>
      </c>
      <c r="G338" s="46" t="s">
        <v>172</v>
      </c>
      <c r="H338" s="57">
        <v>30</v>
      </c>
      <c r="I338" s="58">
        <v>0</v>
      </c>
      <c r="J338" s="59">
        <v>0</v>
      </c>
      <c r="K338" s="60">
        <v>0.20999999999999999</v>
      </c>
      <c r="L338" s="61">
        <v>0</v>
      </c>
      <c r="M338" s="12"/>
      <c r="N338" s="2"/>
      <c r="O338" s="2"/>
      <c r="P338" s="2"/>
      <c r="Q338" s="33">
        <f>IF(ISNUMBER(K338),IF(H338&gt;0,IF(I338&gt;0,J338,0),0),0)</f>
        <v>0</v>
      </c>
      <c r="R338" s="27">
        <f>IF(ISNUMBER(K338)=FALSE,J338,0)</f>
        <v>0</v>
      </c>
    </row>
    <row r="339">
      <c r="A339" s="9"/>
      <c r="B339" s="51" t="s">
        <v>57</v>
      </c>
      <c r="C339" s="1"/>
      <c r="D339" s="1"/>
      <c r="E339" s="52" t="s">
        <v>228</v>
      </c>
      <c r="F339" s="1"/>
      <c r="G339" s="1"/>
      <c r="H339" s="43"/>
      <c r="I339" s="1"/>
      <c r="J339" s="43"/>
      <c r="K339" s="1"/>
      <c r="L339" s="1"/>
      <c r="M339" s="12"/>
      <c r="N339" s="2"/>
      <c r="O339" s="2"/>
      <c r="P339" s="2"/>
      <c r="Q339" s="2"/>
    </row>
    <row r="340">
      <c r="A340" s="9"/>
      <c r="B340" s="51" t="s">
        <v>58</v>
      </c>
      <c r="C340" s="1"/>
      <c r="D340" s="1"/>
      <c r="E340" s="52" t="s">
        <v>7</v>
      </c>
      <c r="F340" s="1"/>
      <c r="G340" s="1"/>
      <c r="H340" s="43"/>
      <c r="I340" s="1"/>
      <c r="J340" s="43"/>
      <c r="K340" s="1"/>
      <c r="L340" s="1"/>
      <c r="M340" s="12"/>
      <c r="N340" s="2"/>
      <c r="O340" s="2"/>
      <c r="P340" s="2"/>
      <c r="Q340" s="2"/>
    </row>
    <row r="341">
      <c r="A341" s="9"/>
      <c r="B341" s="51" t="s">
        <v>60</v>
      </c>
      <c r="C341" s="1"/>
      <c r="D341" s="1"/>
      <c r="E341" s="52" t="s">
        <v>7</v>
      </c>
      <c r="F341" s="1"/>
      <c r="G341" s="1"/>
      <c r="H341" s="43"/>
      <c r="I341" s="1"/>
      <c r="J341" s="43"/>
      <c r="K341" s="1"/>
      <c r="L341" s="1"/>
      <c r="M341" s="12"/>
      <c r="N341" s="2"/>
      <c r="O341" s="2"/>
      <c r="P341" s="2"/>
      <c r="Q341" s="2"/>
    </row>
    <row r="342" thickBot="1">
      <c r="A342" s="9"/>
      <c r="B342" s="53" t="s">
        <v>61</v>
      </c>
      <c r="C342" s="54"/>
      <c r="D342" s="54"/>
      <c r="E342" s="55" t="s">
        <v>73</v>
      </c>
      <c r="F342" s="54"/>
      <c r="G342" s="54"/>
      <c r="H342" s="56"/>
      <c r="I342" s="54"/>
      <c r="J342" s="56"/>
      <c r="K342" s="54"/>
      <c r="L342" s="54"/>
      <c r="M342" s="12"/>
      <c r="N342" s="2"/>
      <c r="O342" s="2"/>
      <c r="P342" s="2"/>
      <c r="Q342" s="2"/>
    </row>
    <row r="343" thickTop="1">
      <c r="A343" s="9"/>
      <c r="B343" s="44">
        <v>61</v>
      </c>
      <c r="C343" s="45" t="s">
        <v>229</v>
      </c>
      <c r="D343" s="45" t="s">
        <v>7</v>
      </c>
      <c r="E343" s="45" t="s">
        <v>230</v>
      </c>
      <c r="F343" s="45" t="s">
        <v>7</v>
      </c>
      <c r="G343" s="46" t="s">
        <v>82</v>
      </c>
      <c r="H343" s="57">
        <v>21.899999999999999</v>
      </c>
      <c r="I343" s="58">
        <v>0</v>
      </c>
      <c r="J343" s="59">
        <v>0</v>
      </c>
      <c r="K343" s="60">
        <v>0.20999999999999999</v>
      </c>
      <c r="L343" s="61">
        <v>0</v>
      </c>
      <c r="M343" s="12"/>
      <c r="N343" s="2"/>
      <c r="O343" s="2"/>
      <c r="P343" s="2"/>
      <c r="Q343" s="33">
        <f>IF(ISNUMBER(K343),IF(H343&gt;0,IF(I343&gt;0,J343,0),0),0)</f>
        <v>0</v>
      </c>
      <c r="R343" s="27">
        <f>IF(ISNUMBER(K343)=FALSE,J343,0)</f>
        <v>0</v>
      </c>
    </row>
    <row r="344">
      <c r="A344" s="9"/>
      <c r="B344" s="51" t="s">
        <v>57</v>
      </c>
      <c r="C344" s="1"/>
      <c r="D344" s="1"/>
      <c r="E344" s="52" t="s">
        <v>230</v>
      </c>
      <c r="F344" s="1"/>
      <c r="G344" s="1"/>
      <c r="H344" s="43"/>
      <c r="I344" s="1"/>
      <c r="J344" s="43"/>
      <c r="K344" s="1"/>
      <c r="L344" s="1"/>
      <c r="M344" s="12"/>
      <c r="N344" s="2"/>
      <c r="O344" s="2"/>
      <c r="P344" s="2"/>
      <c r="Q344" s="2"/>
    </row>
    <row r="345">
      <c r="A345" s="9"/>
      <c r="B345" s="51" t="s">
        <v>58</v>
      </c>
      <c r="C345" s="1"/>
      <c r="D345" s="1"/>
      <c r="E345" s="52" t="s">
        <v>7</v>
      </c>
      <c r="F345" s="1"/>
      <c r="G345" s="1"/>
      <c r="H345" s="43"/>
      <c r="I345" s="1"/>
      <c r="J345" s="43"/>
      <c r="K345" s="1"/>
      <c r="L345" s="1"/>
      <c r="M345" s="12"/>
      <c r="N345" s="2"/>
      <c r="O345" s="2"/>
      <c r="P345" s="2"/>
      <c r="Q345" s="2"/>
    </row>
    <row r="346">
      <c r="A346" s="9"/>
      <c r="B346" s="51" t="s">
        <v>60</v>
      </c>
      <c r="C346" s="1"/>
      <c r="D346" s="1"/>
      <c r="E346" s="52" t="s">
        <v>7</v>
      </c>
      <c r="F346" s="1"/>
      <c r="G346" s="1"/>
      <c r="H346" s="43"/>
      <c r="I346" s="1"/>
      <c r="J346" s="43"/>
      <c r="K346" s="1"/>
      <c r="L346" s="1"/>
      <c r="M346" s="12"/>
      <c r="N346" s="2"/>
      <c r="O346" s="2"/>
      <c r="P346" s="2"/>
      <c r="Q346" s="2"/>
    </row>
    <row r="347" thickBot="1">
      <c r="A347" s="9"/>
      <c r="B347" s="53" t="s">
        <v>61</v>
      </c>
      <c r="C347" s="54"/>
      <c r="D347" s="54"/>
      <c r="E347" s="55" t="s">
        <v>7</v>
      </c>
      <c r="F347" s="54"/>
      <c r="G347" s="54"/>
      <c r="H347" s="56"/>
      <c r="I347" s="54"/>
      <c r="J347" s="56"/>
      <c r="K347" s="54"/>
      <c r="L347" s="54"/>
      <c r="M347" s="12"/>
      <c r="N347" s="2"/>
      <c r="O347" s="2"/>
      <c r="P347" s="2"/>
      <c r="Q347" s="2"/>
    </row>
    <row r="348" thickTop="1">
      <c r="A348" s="9"/>
      <c r="B348" s="44">
        <v>62</v>
      </c>
      <c r="C348" s="45" t="s">
        <v>231</v>
      </c>
      <c r="D348" s="45" t="s">
        <v>7</v>
      </c>
      <c r="E348" s="45" t="s">
        <v>232</v>
      </c>
      <c r="F348" s="45" t="s">
        <v>7</v>
      </c>
      <c r="G348" s="46" t="s">
        <v>172</v>
      </c>
      <c r="H348" s="57">
        <v>80</v>
      </c>
      <c r="I348" s="58">
        <v>0</v>
      </c>
      <c r="J348" s="59">
        <v>0</v>
      </c>
      <c r="K348" s="60">
        <v>0.20999999999999999</v>
      </c>
      <c r="L348" s="61">
        <v>0</v>
      </c>
      <c r="M348" s="12"/>
      <c r="N348" s="2"/>
      <c r="O348" s="2"/>
      <c r="P348" s="2"/>
      <c r="Q348" s="33">
        <f>IF(ISNUMBER(K348),IF(H348&gt;0,IF(I348&gt;0,J348,0),0),0)</f>
        <v>0</v>
      </c>
      <c r="R348" s="27">
        <f>IF(ISNUMBER(K348)=FALSE,J348,0)</f>
        <v>0</v>
      </c>
    </row>
    <row r="349">
      <c r="A349" s="9"/>
      <c r="B349" s="51" t="s">
        <v>57</v>
      </c>
      <c r="C349" s="1"/>
      <c r="D349" s="1"/>
      <c r="E349" s="52" t="s">
        <v>232</v>
      </c>
      <c r="F349" s="1"/>
      <c r="G349" s="1"/>
      <c r="H349" s="43"/>
      <c r="I349" s="1"/>
      <c r="J349" s="43"/>
      <c r="K349" s="1"/>
      <c r="L349" s="1"/>
      <c r="M349" s="12"/>
      <c r="N349" s="2"/>
      <c r="O349" s="2"/>
      <c r="P349" s="2"/>
      <c r="Q349" s="2"/>
    </row>
    <row r="350">
      <c r="A350" s="9"/>
      <c r="B350" s="51" t="s">
        <v>58</v>
      </c>
      <c r="C350" s="1"/>
      <c r="D350" s="1"/>
      <c r="E350" s="52" t="s">
        <v>7</v>
      </c>
      <c r="F350" s="1"/>
      <c r="G350" s="1"/>
      <c r="H350" s="43"/>
      <c r="I350" s="1"/>
      <c r="J350" s="43"/>
      <c r="K350" s="1"/>
      <c r="L350" s="1"/>
      <c r="M350" s="12"/>
      <c r="N350" s="2"/>
      <c r="O350" s="2"/>
      <c r="P350" s="2"/>
      <c r="Q350" s="2"/>
    </row>
    <row r="351">
      <c r="A351" s="9"/>
      <c r="B351" s="51" t="s">
        <v>60</v>
      </c>
      <c r="C351" s="1"/>
      <c r="D351" s="1"/>
      <c r="E351" s="52" t="s">
        <v>7</v>
      </c>
      <c r="F351" s="1"/>
      <c r="G351" s="1"/>
      <c r="H351" s="43"/>
      <c r="I351" s="1"/>
      <c r="J351" s="43"/>
      <c r="K351" s="1"/>
      <c r="L351" s="1"/>
      <c r="M351" s="12"/>
      <c r="N351" s="2"/>
      <c r="O351" s="2"/>
      <c r="P351" s="2"/>
      <c r="Q351" s="2"/>
    </row>
    <row r="352" thickBot="1">
      <c r="A352" s="9"/>
      <c r="B352" s="53" t="s">
        <v>61</v>
      </c>
      <c r="C352" s="54"/>
      <c r="D352" s="54"/>
      <c r="E352" s="55" t="s">
        <v>7</v>
      </c>
      <c r="F352" s="54"/>
      <c r="G352" s="54"/>
      <c r="H352" s="56"/>
      <c r="I352" s="54"/>
      <c r="J352" s="56"/>
      <c r="K352" s="54"/>
      <c r="L352" s="54"/>
      <c r="M352" s="12"/>
      <c r="N352" s="2"/>
      <c r="O352" s="2"/>
      <c r="P352" s="2"/>
      <c r="Q352" s="2"/>
    </row>
    <row r="353" thickTop="1">
      <c r="A353" s="9"/>
      <c r="B353" s="44">
        <v>63</v>
      </c>
      <c r="C353" s="45" t="s">
        <v>233</v>
      </c>
      <c r="D353" s="45" t="s">
        <v>7</v>
      </c>
      <c r="E353" s="45" t="s">
        <v>234</v>
      </c>
      <c r="F353" s="45" t="s">
        <v>7</v>
      </c>
      <c r="G353" s="46" t="s">
        <v>64</v>
      </c>
      <c r="H353" s="57">
        <v>4.7999999999999998</v>
      </c>
      <c r="I353" s="58">
        <v>0</v>
      </c>
      <c r="J353" s="59">
        <v>0</v>
      </c>
      <c r="K353" s="60">
        <v>0.20999999999999999</v>
      </c>
      <c r="L353" s="61">
        <v>0</v>
      </c>
      <c r="M353" s="12"/>
      <c r="N353" s="2"/>
      <c r="O353" s="2"/>
      <c r="P353" s="2"/>
      <c r="Q353" s="33">
        <f>IF(ISNUMBER(K353),IF(H353&gt;0,IF(I353&gt;0,J353,0),0),0)</f>
        <v>0</v>
      </c>
      <c r="R353" s="27">
        <f>IF(ISNUMBER(K353)=FALSE,J353,0)</f>
        <v>0</v>
      </c>
    </row>
    <row r="354">
      <c r="A354" s="9"/>
      <c r="B354" s="51" t="s">
        <v>57</v>
      </c>
      <c r="C354" s="1"/>
      <c r="D354" s="1"/>
      <c r="E354" s="52" t="s">
        <v>235</v>
      </c>
      <c r="F354" s="1"/>
      <c r="G354" s="1"/>
      <c r="H354" s="43"/>
      <c r="I354" s="1"/>
      <c r="J354" s="43"/>
      <c r="K354" s="1"/>
      <c r="L354" s="1"/>
      <c r="M354" s="12"/>
      <c r="N354" s="2"/>
      <c r="O354" s="2"/>
      <c r="P354" s="2"/>
      <c r="Q354" s="2"/>
    </row>
    <row r="355">
      <c r="A355" s="9"/>
      <c r="B355" s="51" t="s">
        <v>58</v>
      </c>
      <c r="C355" s="1"/>
      <c r="D355" s="1"/>
      <c r="E355" s="52" t="s">
        <v>7</v>
      </c>
      <c r="F355" s="1"/>
      <c r="G355" s="1"/>
      <c r="H355" s="43"/>
      <c r="I355" s="1"/>
      <c r="J355" s="43"/>
      <c r="K355" s="1"/>
      <c r="L355" s="1"/>
      <c r="M355" s="12"/>
      <c r="N355" s="2"/>
      <c r="O355" s="2"/>
      <c r="P355" s="2"/>
      <c r="Q355" s="2"/>
    </row>
    <row r="356">
      <c r="A356" s="9"/>
      <c r="B356" s="51" t="s">
        <v>60</v>
      </c>
      <c r="C356" s="1"/>
      <c r="D356" s="1"/>
      <c r="E356" s="52" t="s">
        <v>7</v>
      </c>
      <c r="F356" s="1"/>
      <c r="G356" s="1"/>
      <c r="H356" s="43"/>
      <c r="I356" s="1"/>
      <c r="J356" s="43"/>
      <c r="K356" s="1"/>
      <c r="L356" s="1"/>
      <c r="M356" s="12"/>
      <c r="N356" s="2"/>
      <c r="O356" s="2"/>
      <c r="P356" s="2"/>
      <c r="Q356" s="2"/>
    </row>
    <row r="357" thickBot="1">
      <c r="A357" s="9"/>
      <c r="B357" s="53" t="s">
        <v>61</v>
      </c>
      <c r="C357" s="54"/>
      <c r="D357" s="54"/>
      <c r="E357" s="55" t="s">
        <v>73</v>
      </c>
      <c r="F357" s="54"/>
      <c r="G357" s="54"/>
      <c r="H357" s="56"/>
      <c r="I357" s="54"/>
      <c r="J357" s="56"/>
      <c r="K357" s="54"/>
      <c r="L357" s="54"/>
      <c r="M357" s="12"/>
      <c r="N357" s="2"/>
      <c r="O357" s="2"/>
      <c r="P357" s="2"/>
      <c r="Q357" s="2"/>
    </row>
    <row r="358" thickTop="1">
      <c r="A358" s="9"/>
      <c r="B358" s="44">
        <v>64</v>
      </c>
      <c r="C358" s="45" t="s">
        <v>236</v>
      </c>
      <c r="D358" s="45" t="s">
        <v>7</v>
      </c>
      <c r="E358" s="45" t="s">
        <v>237</v>
      </c>
      <c r="F358" s="45" t="s">
        <v>7</v>
      </c>
      <c r="G358" s="46" t="s">
        <v>64</v>
      </c>
      <c r="H358" s="57">
        <v>109.774</v>
      </c>
      <c r="I358" s="58">
        <v>0</v>
      </c>
      <c r="J358" s="59">
        <v>0</v>
      </c>
      <c r="K358" s="60">
        <v>0.20999999999999999</v>
      </c>
      <c r="L358" s="61">
        <v>0</v>
      </c>
      <c r="M358" s="12"/>
      <c r="N358" s="2"/>
      <c r="O358" s="2"/>
      <c r="P358" s="2"/>
      <c r="Q358" s="33">
        <f>IF(ISNUMBER(K358),IF(H358&gt;0,IF(I358&gt;0,J358,0),0),0)</f>
        <v>0</v>
      </c>
      <c r="R358" s="27">
        <f>IF(ISNUMBER(K358)=FALSE,J358,0)</f>
        <v>0</v>
      </c>
    </row>
    <row r="359">
      <c r="A359" s="9"/>
      <c r="B359" s="51" t="s">
        <v>57</v>
      </c>
      <c r="C359" s="1"/>
      <c r="D359" s="1"/>
      <c r="E359" s="52" t="s">
        <v>237</v>
      </c>
      <c r="F359" s="1"/>
      <c r="G359" s="1"/>
      <c r="H359" s="43"/>
      <c r="I359" s="1"/>
      <c r="J359" s="43"/>
      <c r="K359" s="1"/>
      <c r="L359" s="1"/>
      <c r="M359" s="12"/>
      <c r="N359" s="2"/>
      <c r="O359" s="2"/>
      <c r="P359" s="2"/>
      <c r="Q359" s="2"/>
    </row>
    <row r="360">
      <c r="A360" s="9"/>
      <c r="B360" s="51" t="s">
        <v>58</v>
      </c>
      <c r="C360" s="1"/>
      <c r="D360" s="1"/>
      <c r="E360" s="52" t="s">
        <v>238</v>
      </c>
      <c r="F360" s="1"/>
      <c r="G360" s="1"/>
      <c r="H360" s="43"/>
      <c r="I360" s="1"/>
      <c r="J360" s="43"/>
      <c r="K360" s="1"/>
      <c r="L360" s="1"/>
      <c r="M360" s="12"/>
      <c r="N360" s="2"/>
      <c r="O360" s="2"/>
      <c r="P360" s="2"/>
      <c r="Q360" s="2"/>
    </row>
    <row r="361">
      <c r="A361" s="9"/>
      <c r="B361" s="51" t="s">
        <v>60</v>
      </c>
      <c r="C361" s="1"/>
      <c r="D361" s="1"/>
      <c r="E361" s="52" t="s">
        <v>7</v>
      </c>
      <c r="F361" s="1"/>
      <c r="G361" s="1"/>
      <c r="H361" s="43"/>
      <c r="I361" s="1"/>
      <c r="J361" s="43"/>
      <c r="K361" s="1"/>
      <c r="L361" s="1"/>
      <c r="M361" s="12"/>
      <c r="N361" s="2"/>
      <c r="O361" s="2"/>
      <c r="P361" s="2"/>
      <c r="Q361" s="2"/>
    </row>
    <row r="362" thickBot="1">
      <c r="A362" s="9"/>
      <c r="B362" s="53" t="s">
        <v>61</v>
      </c>
      <c r="C362" s="54"/>
      <c r="D362" s="54"/>
      <c r="E362" s="55" t="s">
        <v>7</v>
      </c>
      <c r="F362" s="54"/>
      <c r="G362" s="54"/>
      <c r="H362" s="56"/>
      <c r="I362" s="54"/>
      <c r="J362" s="56"/>
      <c r="K362" s="54"/>
      <c r="L362" s="54"/>
      <c r="M362" s="12"/>
      <c r="N362" s="2"/>
      <c r="O362" s="2"/>
      <c r="P362" s="2"/>
      <c r="Q362" s="2"/>
    </row>
    <row r="363" thickTop="1">
      <c r="A363" s="9"/>
      <c r="B363" s="44">
        <v>65</v>
      </c>
      <c r="C363" s="45" t="s">
        <v>239</v>
      </c>
      <c r="D363" s="45" t="s">
        <v>7</v>
      </c>
      <c r="E363" s="45" t="s">
        <v>240</v>
      </c>
      <c r="F363" s="45" t="s">
        <v>7</v>
      </c>
      <c r="G363" s="46" t="s">
        <v>64</v>
      </c>
      <c r="H363" s="57">
        <v>2634.576</v>
      </c>
      <c r="I363" s="58">
        <v>0</v>
      </c>
      <c r="J363" s="59">
        <v>0</v>
      </c>
      <c r="K363" s="60">
        <v>0.20999999999999999</v>
      </c>
      <c r="L363" s="61">
        <v>0</v>
      </c>
      <c r="M363" s="12"/>
      <c r="N363" s="2"/>
      <c r="O363" s="2"/>
      <c r="P363" s="2"/>
      <c r="Q363" s="33">
        <f>IF(ISNUMBER(K363),IF(H363&gt;0,IF(I363&gt;0,J363,0),0),0)</f>
        <v>0</v>
      </c>
      <c r="R363" s="27">
        <f>IF(ISNUMBER(K363)=FALSE,J363,0)</f>
        <v>0</v>
      </c>
    </row>
    <row r="364">
      <c r="A364" s="9"/>
      <c r="B364" s="51" t="s">
        <v>57</v>
      </c>
      <c r="C364" s="1"/>
      <c r="D364" s="1"/>
      <c r="E364" s="52" t="s">
        <v>240</v>
      </c>
      <c r="F364" s="1"/>
      <c r="G364" s="1"/>
      <c r="H364" s="43"/>
      <c r="I364" s="1"/>
      <c r="J364" s="43"/>
      <c r="K364" s="1"/>
      <c r="L364" s="1"/>
      <c r="M364" s="12"/>
      <c r="N364" s="2"/>
      <c r="O364" s="2"/>
      <c r="P364" s="2"/>
      <c r="Q364" s="2"/>
    </row>
    <row r="365">
      <c r="A365" s="9"/>
      <c r="B365" s="51" t="s">
        <v>58</v>
      </c>
      <c r="C365" s="1"/>
      <c r="D365" s="1"/>
      <c r="E365" s="52" t="s">
        <v>241</v>
      </c>
      <c r="F365" s="1"/>
      <c r="G365" s="1"/>
      <c r="H365" s="43"/>
      <c r="I365" s="1"/>
      <c r="J365" s="43"/>
      <c r="K365" s="1"/>
      <c r="L365" s="1"/>
      <c r="M365" s="12"/>
      <c r="N365" s="2"/>
      <c r="O365" s="2"/>
      <c r="P365" s="2"/>
      <c r="Q365" s="2"/>
    </row>
    <row r="366">
      <c r="A366" s="9"/>
      <c r="B366" s="51" t="s">
        <v>60</v>
      </c>
      <c r="C366" s="1"/>
      <c r="D366" s="1"/>
      <c r="E366" s="52" t="s">
        <v>7</v>
      </c>
      <c r="F366" s="1"/>
      <c r="G366" s="1"/>
      <c r="H366" s="43"/>
      <c r="I366" s="1"/>
      <c r="J366" s="43"/>
      <c r="K366" s="1"/>
      <c r="L366" s="1"/>
      <c r="M366" s="12"/>
      <c r="N366" s="2"/>
      <c r="O366" s="2"/>
      <c r="P366" s="2"/>
      <c r="Q366" s="2"/>
    </row>
    <row r="367" thickBot="1">
      <c r="A367" s="9"/>
      <c r="B367" s="53" t="s">
        <v>61</v>
      </c>
      <c r="C367" s="54"/>
      <c r="D367" s="54"/>
      <c r="E367" s="55" t="s">
        <v>7</v>
      </c>
      <c r="F367" s="54"/>
      <c r="G367" s="54"/>
      <c r="H367" s="56"/>
      <c r="I367" s="54"/>
      <c r="J367" s="56"/>
      <c r="K367" s="54"/>
      <c r="L367" s="54"/>
      <c r="M367" s="12"/>
      <c r="N367" s="2"/>
      <c r="O367" s="2"/>
      <c r="P367" s="2"/>
      <c r="Q367" s="2"/>
    </row>
    <row r="368" thickTop="1">
      <c r="A368" s="9"/>
      <c r="B368" s="44">
        <v>66</v>
      </c>
      <c r="C368" s="45" t="s">
        <v>242</v>
      </c>
      <c r="D368" s="45" t="s">
        <v>7</v>
      </c>
      <c r="E368" s="45" t="s">
        <v>243</v>
      </c>
      <c r="F368" s="45" t="s">
        <v>7</v>
      </c>
      <c r="G368" s="46" t="s">
        <v>64</v>
      </c>
      <c r="H368" s="57">
        <v>90.873999999999995</v>
      </c>
      <c r="I368" s="58">
        <v>0</v>
      </c>
      <c r="J368" s="59">
        <v>0</v>
      </c>
      <c r="K368" s="60">
        <v>0.20999999999999999</v>
      </c>
      <c r="L368" s="61">
        <v>0</v>
      </c>
      <c r="M368" s="12"/>
      <c r="N368" s="2"/>
      <c r="O368" s="2"/>
      <c r="P368" s="2"/>
      <c r="Q368" s="33">
        <f>IF(ISNUMBER(K368),IF(H368&gt;0,IF(I368&gt;0,J368,0),0),0)</f>
        <v>0</v>
      </c>
      <c r="R368" s="27">
        <f>IF(ISNUMBER(K368)=FALSE,J368,0)</f>
        <v>0</v>
      </c>
    </row>
    <row r="369">
      <c r="A369" s="9"/>
      <c r="B369" s="51" t="s">
        <v>57</v>
      </c>
      <c r="C369" s="1"/>
      <c r="D369" s="1"/>
      <c r="E369" s="52" t="s">
        <v>244</v>
      </c>
      <c r="F369" s="1"/>
      <c r="G369" s="1"/>
      <c r="H369" s="43"/>
      <c r="I369" s="1"/>
      <c r="J369" s="43"/>
      <c r="K369" s="1"/>
      <c r="L369" s="1"/>
      <c r="M369" s="12"/>
      <c r="N369" s="2"/>
      <c r="O369" s="2"/>
      <c r="P369" s="2"/>
      <c r="Q369" s="2"/>
    </row>
    <row r="370">
      <c r="A370" s="9"/>
      <c r="B370" s="51" t="s">
        <v>58</v>
      </c>
      <c r="C370" s="1"/>
      <c r="D370" s="1"/>
      <c r="E370" s="52" t="s">
        <v>245</v>
      </c>
      <c r="F370" s="1"/>
      <c r="G370" s="1"/>
      <c r="H370" s="43"/>
      <c r="I370" s="1"/>
      <c r="J370" s="43"/>
      <c r="K370" s="1"/>
      <c r="L370" s="1"/>
      <c r="M370" s="12"/>
      <c r="N370" s="2"/>
      <c r="O370" s="2"/>
      <c r="P370" s="2"/>
      <c r="Q370" s="2"/>
    </row>
    <row r="371">
      <c r="A371" s="9"/>
      <c r="B371" s="51" t="s">
        <v>60</v>
      </c>
      <c r="C371" s="1"/>
      <c r="D371" s="1"/>
      <c r="E371" s="52" t="s">
        <v>7</v>
      </c>
      <c r="F371" s="1"/>
      <c r="G371" s="1"/>
      <c r="H371" s="43"/>
      <c r="I371" s="1"/>
      <c r="J371" s="43"/>
      <c r="K371" s="1"/>
      <c r="L371" s="1"/>
      <c r="M371" s="12"/>
      <c r="N371" s="2"/>
      <c r="O371" s="2"/>
      <c r="P371" s="2"/>
      <c r="Q371" s="2"/>
    </row>
    <row r="372" thickBot="1">
      <c r="A372" s="9"/>
      <c r="B372" s="53" t="s">
        <v>61</v>
      </c>
      <c r="C372" s="54"/>
      <c r="D372" s="54"/>
      <c r="E372" s="55" t="s">
        <v>73</v>
      </c>
      <c r="F372" s="54"/>
      <c r="G372" s="54"/>
      <c r="H372" s="56"/>
      <c r="I372" s="54"/>
      <c r="J372" s="56"/>
      <c r="K372" s="54"/>
      <c r="L372" s="54"/>
      <c r="M372" s="12"/>
      <c r="N372" s="2"/>
      <c r="O372" s="2"/>
      <c r="P372" s="2"/>
      <c r="Q372" s="2"/>
    </row>
    <row r="373" thickTop="1">
      <c r="A373" s="9"/>
      <c r="B373" s="44">
        <v>67</v>
      </c>
      <c r="C373" s="45" t="s">
        <v>246</v>
      </c>
      <c r="D373" s="45" t="s">
        <v>7</v>
      </c>
      <c r="E373" s="45" t="s">
        <v>247</v>
      </c>
      <c r="F373" s="45" t="s">
        <v>7</v>
      </c>
      <c r="G373" s="46" t="s">
        <v>64</v>
      </c>
      <c r="H373" s="57">
        <v>14.1</v>
      </c>
      <c r="I373" s="58">
        <v>0</v>
      </c>
      <c r="J373" s="59">
        <v>0</v>
      </c>
      <c r="K373" s="60">
        <v>0.20999999999999999</v>
      </c>
      <c r="L373" s="61">
        <v>0</v>
      </c>
      <c r="M373" s="12"/>
      <c r="N373" s="2"/>
      <c r="O373" s="2"/>
      <c r="P373" s="2"/>
      <c r="Q373" s="33">
        <f>IF(ISNUMBER(K373),IF(H373&gt;0,IF(I373&gt;0,J373,0),0),0)</f>
        <v>0</v>
      </c>
      <c r="R373" s="27">
        <f>IF(ISNUMBER(K373)=FALSE,J373,0)</f>
        <v>0</v>
      </c>
    </row>
    <row r="374">
      <c r="A374" s="9"/>
      <c r="B374" s="51" t="s">
        <v>57</v>
      </c>
      <c r="C374" s="1"/>
      <c r="D374" s="1"/>
      <c r="E374" s="52" t="s">
        <v>102</v>
      </c>
      <c r="F374" s="1"/>
      <c r="G374" s="1"/>
      <c r="H374" s="43"/>
      <c r="I374" s="1"/>
      <c r="J374" s="43"/>
      <c r="K374" s="1"/>
      <c r="L374" s="1"/>
      <c r="M374" s="12"/>
      <c r="N374" s="2"/>
      <c r="O374" s="2"/>
      <c r="P374" s="2"/>
      <c r="Q374" s="2"/>
    </row>
    <row r="375">
      <c r="A375" s="9"/>
      <c r="B375" s="51" t="s">
        <v>58</v>
      </c>
      <c r="C375" s="1"/>
      <c r="D375" s="1"/>
      <c r="E375" s="52" t="s">
        <v>7</v>
      </c>
      <c r="F375" s="1"/>
      <c r="G375" s="1"/>
      <c r="H375" s="43"/>
      <c r="I375" s="1"/>
      <c r="J375" s="43"/>
      <c r="K375" s="1"/>
      <c r="L375" s="1"/>
      <c r="M375" s="12"/>
      <c r="N375" s="2"/>
      <c r="O375" s="2"/>
      <c r="P375" s="2"/>
      <c r="Q375" s="2"/>
    </row>
    <row r="376">
      <c r="A376" s="9"/>
      <c r="B376" s="51" t="s">
        <v>60</v>
      </c>
      <c r="C376" s="1"/>
      <c r="D376" s="1"/>
      <c r="E376" s="52" t="s">
        <v>7</v>
      </c>
      <c r="F376" s="1"/>
      <c r="G376" s="1"/>
      <c r="H376" s="43"/>
      <c r="I376" s="1"/>
      <c r="J376" s="43"/>
      <c r="K376" s="1"/>
      <c r="L376" s="1"/>
      <c r="M376" s="12"/>
      <c r="N376" s="2"/>
      <c r="O376" s="2"/>
      <c r="P376" s="2"/>
      <c r="Q376" s="2"/>
    </row>
    <row r="377" thickBot="1">
      <c r="A377" s="9"/>
      <c r="B377" s="53" t="s">
        <v>61</v>
      </c>
      <c r="C377" s="54"/>
      <c r="D377" s="54"/>
      <c r="E377" s="55" t="s">
        <v>73</v>
      </c>
      <c r="F377" s="54"/>
      <c r="G377" s="54"/>
      <c r="H377" s="56"/>
      <c r="I377" s="54"/>
      <c r="J377" s="56"/>
      <c r="K377" s="54"/>
      <c r="L377" s="54"/>
      <c r="M377" s="12"/>
      <c r="N377" s="2"/>
      <c r="O377" s="2"/>
      <c r="P377" s="2"/>
      <c r="Q377" s="2"/>
    </row>
    <row r="378" thickTop="1" thickBot="1" ht="25" customHeight="1">
      <c r="A378" s="9"/>
      <c r="B378" s="1"/>
      <c r="C378" s="62" t="s">
        <v>41</v>
      </c>
      <c r="D378" s="1"/>
      <c r="E378" s="62" t="s">
        <v>42</v>
      </c>
      <c r="F378" s="1"/>
      <c r="G378" s="63" t="s">
        <v>122</v>
      </c>
      <c r="H378" s="64">
        <v>0</v>
      </c>
      <c r="I378" s="63" t="s">
        <v>123</v>
      </c>
      <c r="J378" s="65">
        <f>(L378-H378)</f>
        <v>0</v>
      </c>
      <c r="K378" s="63" t="s">
        <v>124</v>
      </c>
      <c r="L378" s="66">
        <v>0</v>
      </c>
      <c r="M378" s="12"/>
      <c r="N378" s="2"/>
      <c r="O378" s="2"/>
      <c r="P378" s="2"/>
      <c r="Q378" s="33">
        <f>0+Q313+Q318+Q323+Q328+Q333+Q338+Q343+Q348+Q353+Q358+Q363+Q368+Q373</f>
        <v>0</v>
      </c>
      <c r="R378" s="27">
        <f>0+R313+R318+R323+R328+R333+R338+R343+R348+R353+R358+R363+R368+R373</f>
        <v>0</v>
      </c>
      <c r="S378" s="67">
        <f>Q378*(1+J378)+R378</f>
        <v>0</v>
      </c>
    </row>
    <row r="379" thickTop="1" thickBot="1" ht="25" customHeight="1">
      <c r="A379" s="9"/>
      <c r="B379" s="68"/>
      <c r="C379" s="68"/>
      <c r="D379" s="68"/>
      <c r="E379" s="68"/>
      <c r="F379" s="68"/>
      <c r="G379" s="69" t="s">
        <v>125</v>
      </c>
      <c r="H379" s="70">
        <v>0</v>
      </c>
      <c r="I379" s="69" t="s">
        <v>126</v>
      </c>
      <c r="J379" s="71">
        <v>0</v>
      </c>
      <c r="K379" s="69" t="s">
        <v>127</v>
      </c>
      <c r="L379" s="72">
        <v>0</v>
      </c>
      <c r="M379" s="12"/>
      <c r="N379" s="2"/>
      <c r="O379" s="2"/>
      <c r="P379" s="2"/>
      <c r="Q379" s="2"/>
    </row>
    <row r="380" ht="40" customHeight="1">
      <c r="A380" s="9"/>
      <c r="B380" s="73" t="s">
        <v>248</v>
      </c>
      <c r="C380" s="1"/>
      <c r="D380" s="1"/>
      <c r="E380" s="1"/>
      <c r="F380" s="1"/>
      <c r="G380" s="1"/>
      <c r="H380" s="43"/>
      <c r="I380" s="1"/>
      <c r="J380" s="43"/>
      <c r="K380" s="1"/>
      <c r="L380" s="1"/>
      <c r="M380" s="12"/>
      <c r="N380" s="2"/>
      <c r="O380" s="2"/>
      <c r="P380" s="2"/>
      <c r="Q380" s="2"/>
    </row>
    <row r="381">
      <c r="A381" s="9"/>
      <c r="B381" s="44">
        <v>68</v>
      </c>
      <c r="C381" s="45" t="s">
        <v>249</v>
      </c>
      <c r="D381" s="45" t="s">
        <v>7</v>
      </c>
      <c r="E381" s="45" t="s">
        <v>250</v>
      </c>
      <c r="F381" s="45" t="s">
        <v>7</v>
      </c>
      <c r="G381" s="46" t="s">
        <v>64</v>
      </c>
      <c r="H381" s="47">
        <v>778.60199999999998</v>
      </c>
      <c r="I381" s="25">
        <v>0</v>
      </c>
      <c r="J381" s="48">
        <v>0</v>
      </c>
      <c r="K381" s="49">
        <v>0.20999999999999999</v>
      </c>
      <c r="L381" s="50">
        <v>0</v>
      </c>
      <c r="M381" s="12"/>
      <c r="N381" s="2"/>
      <c r="O381" s="2"/>
      <c r="P381" s="2"/>
      <c r="Q381" s="33">
        <f>IF(ISNUMBER(K381),IF(H381&gt;0,IF(I381&gt;0,J381,0),0),0)</f>
        <v>0</v>
      </c>
      <c r="R381" s="27">
        <f>IF(ISNUMBER(K381)=FALSE,J381,0)</f>
        <v>0</v>
      </c>
    </row>
    <row r="382">
      <c r="A382" s="9"/>
      <c r="B382" s="51" t="s">
        <v>57</v>
      </c>
      <c r="C382" s="1"/>
      <c r="D382" s="1"/>
      <c r="E382" s="52" t="s">
        <v>250</v>
      </c>
      <c r="F382" s="1"/>
      <c r="G382" s="1"/>
      <c r="H382" s="43"/>
      <c r="I382" s="1"/>
      <c r="J382" s="43"/>
      <c r="K382" s="1"/>
      <c r="L382" s="1"/>
      <c r="M382" s="12"/>
      <c r="N382" s="2"/>
      <c r="O382" s="2"/>
      <c r="P382" s="2"/>
      <c r="Q382" s="2"/>
    </row>
    <row r="383">
      <c r="A383" s="9"/>
      <c r="B383" s="51" t="s">
        <v>58</v>
      </c>
      <c r="C383" s="1"/>
      <c r="D383" s="1"/>
      <c r="E383" s="52" t="s">
        <v>7</v>
      </c>
      <c r="F383" s="1"/>
      <c r="G383" s="1"/>
      <c r="H383" s="43"/>
      <c r="I383" s="1"/>
      <c r="J383" s="43"/>
      <c r="K383" s="1"/>
      <c r="L383" s="1"/>
      <c r="M383" s="12"/>
      <c r="N383" s="2"/>
      <c r="O383" s="2"/>
      <c r="P383" s="2"/>
      <c r="Q383" s="2"/>
    </row>
    <row r="384">
      <c r="A384" s="9"/>
      <c r="B384" s="51" t="s">
        <v>60</v>
      </c>
      <c r="C384" s="1"/>
      <c r="D384" s="1"/>
      <c r="E384" s="52" t="s">
        <v>7</v>
      </c>
      <c r="F384" s="1"/>
      <c r="G384" s="1"/>
      <c r="H384" s="43"/>
      <c r="I384" s="1"/>
      <c r="J384" s="43"/>
      <c r="K384" s="1"/>
      <c r="L384" s="1"/>
      <c r="M384" s="12"/>
      <c r="N384" s="2"/>
      <c r="O384" s="2"/>
      <c r="P384" s="2"/>
      <c r="Q384" s="2"/>
    </row>
    <row r="385" thickBot="1">
      <c r="A385" s="9"/>
      <c r="B385" s="53" t="s">
        <v>61</v>
      </c>
      <c r="C385" s="54"/>
      <c r="D385" s="54"/>
      <c r="E385" s="55" t="s">
        <v>7</v>
      </c>
      <c r="F385" s="54"/>
      <c r="G385" s="54"/>
      <c r="H385" s="56"/>
      <c r="I385" s="54"/>
      <c r="J385" s="56"/>
      <c r="K385" s="54"/>
      <c r="L385" s="54"/>
      <c r="M385" s="12"/>
      <c r="N385" s="2"/>
      <c r="O385" s="2"/>
      <c r="P385" s="2"/>
      <c r="Q385" s="2"/>
    </row>
    <row r="386" thickTop="1" thickBot="1" ht="25" customHeight="1">
      <c r="A386" s="9"/>
      <c r="B386" s="1"/>
      <c r="C386" s="62" t="s">
        <v>43</v>
      </c>
      <c r="D386" s="1"/>
      <c r="E386" s="62" t="s">
        <v>44</v>
      </c>
      <c r="F386" s="1"/>
      <c r="G386" s="63" t="s">
        <v>122</v>
      </c>
      <c r="H386" s="64">
        <v>0</v>
      </c>
      <c r="I386" s="63" t="s">
        <v>123</v>
      </c>
      <c r="J386" s="65">
        <f>(L386-H386)</f>
        <v>0</v>
      </c>
      <c r="K386" s="63" t="s">
        <v>124</v>
      </c>
      <c r="L386" s="66">
        <v>0</v>
      </c>
      <c r="M386" s="12"/>
      <c r="N386" s="2"/>
      <c r="O386" s="2"/>
      <c r="P386" s="2"/>
      <c r="Q386" s="33">
        <f>0+Q381</f>
        <v>0</v>
      </c>
      <c r="R386" s="27">
        <f>0+R381</f>
        <v>0</v>
      </c>
      <c r="S386" s="67">
        <f>Q386*(1+J386)+R386</f>
        <v>0</v>
      </c>
    </row>
    <row r="387" thickTop="1" thickBot="1" ht="25" customHeight="1">
      <c r="A387" s="9"/>
      <c r="B387" s="68"/>
      <c r="C387" s="68"/>
      <c r="D387" s="68"/>
      <c r="E387" s="68"/>
      <c r="F387" s="68"/>
      <c r="G387" s="69" t="s">
        <v>125</v>
      </c>
      <c r="H387" s="70">
        <v>0</v>
      </c>
      <c r="I387" s="69" t="s">
        <v>126</v>
      </c>
      <c r="J387" s="71">
        <v>0</v>
      </c>
      <c r="K387" s="69" t="s">
        <v>127</v>
      </c>
      <c r="L387" s="72">
        <v>0</v>
      </c>
      <c r="M387" s="12"/>
      <c r="N387" s="2"/>
      <c r="O387" s="2"/>
      <c r="P387" s="2"/>
      <c r="Q387" s="2"/>
    </row>
    <row r="388">
      <c r="A388" s="13"/>
      <c r="B388" s="4"/>
      <c r="C388" s="4"/>
      <c r="D388" s="4"/>
      <c r="E388" s="4"/>
      <c r="F388" s="4"/>
      <c r="G388" s="4"/>
      <c r="H388" s="74"/>
      <c r="I388" s="4"/>
      <c r="J388" s="74"/>
      <c r="K388" s="4"/>
      <c r="L388" s="4"/>
      <c r="M388" s="14"/>
      <c r="N388" s="2"/>
      <c r="O388" s="2"/>
      <c r="P388" s="2"/>
      <c r="Q388" s="2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"/>
      <c r="O389" s="2"/>
      <c r="P389" s="2"/>
      <c r="Q389" s="2"/>
    </row>
  </sheetData>
  <mergeCells count="29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7:C28"/>
    <mergeCell ref="B32:D32"/>
    <mergeCell ref="B33:D33"/>
    <mergeCell ref="B34:D34"/>
    <mergeCell ref="B35:D35"/>
    <mergeCell ref="B37:D37"/>
    <mergeCell ref="B38:D38"/>
    <mergeCell ref="B39:D39"/>
    <mergeCell ref="B40:D40"/>
    <mergeCell ref="B30:L30"/>
    <mergeCell ref="B20:D20"/>
    <mergeCell ref="B21:D21"/>
    <mergeCell ref="B22:D22"/>
    <mergeCell ref="B23:D23"/>
    <mergeCell ref="B24:D24"/>
    <mergeCell ref="B25:D25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8:L128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191:L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29:L229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4:D314"/>
    <mergeCell ref="B315:D315"/>
    <mergeCell ref="B316:D316"/>
    <mergeCell ref="B317:D317"/>
    <mergeCell ref="B319:D319"/>
    <mergeCell ref="B320:D320"/>
    <mergeCell ref="B321:D321"/>
    <mergeCell ref="B322:D322"/>
    <mergeCell ref="B312:L312"/>
    <mergeCell ref="B324:D324"/>
    <mergeCell ref="B325:D325"/>
    <mergeCell ref="B326:D326"/>
    <mergeCell ref="B327:D327"/>
    <mergeCell ref="B329:D329"/>
    <mergeCell ref="B330:D330"/>
    <mergeCell ref="B331:D331"/>
    <mergeCell ref="B332:D332"/>
    <mergeCell ref="B334:D334"/>
    <mergeCell ref="B335:D335"/>
    <mergeCell ref="B336:D336"/>
    <mergeCell ref="B337:D337"/>
    <mergeCell ref="B339:D339"/>
    <mergeCell ref="B340:D340"/>
    <mergeCell ref="B341:D341"/>
    <mergeCell ref="B342:D342"/>
    <mergeCell ref="B344:D344"/>
    <mergeCell ref="B345:D345"/>
    <mergeCell ref="B346:D346"/>
    <mergeCell ref="B347:D347"/>
    <mergeCell ref="B349:D349"/>
    <mergeCell ref="B350:D350"/>
    <mergeCell ref="B351:D351"/>
    <mergeCell ref="B352:D352"/>
    <mergeCell ref="B354:D354"/>
    <mergeCell ref="B355:D355"/>
    <mergeCell ref="B356:D356"/>
    <mergeCell ref="B357:D357"/>
    <mergeCell ref="B359:D359"/>
    <mergeCell ref="B360:D360"/>
    <mergeCell ref="B361:D361"/>
    <mergeCell ref="B362:D362"/>
    <mergeCell ref="B364:D364"/>
    <mergeCell ref="B365:D365"/>
    <mergeCell ref="B366:D366"/>
    <mergeCell ref="B367:D367"/>
    <mergeCell ref="B369:D369"/>
    <mergeCell ref="B370:D370"/>
    <mergeCell ref="B371:D371"/>
    <mergeCell ref="B372:D372"/>
    <mergeCell ref="B374:D374"/>
    <mergeCell ref="B375:D375"/>
    <mergeCell ref="B376:D376"/>
    <mergeCell ref="B377:D377"/>
    <mergeCell ref="B382:D382"/>
    <mergeCell ref="B383:D383"/>
    <mergeCell ref="B384:D384"/>
    <mergeCell ref="B385:D385"/>
    <mergeCell ref="B380:L38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6.57031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26</v>
      </c>
      <c r="B10" s="1"/>
      <c r="C10" s="16"/>
      <c r="D10" s="1"/>
      <c r="E10" s="1"/>
      <c r="F10" s="1"/>
      <c r="G10" s="17"/>
      <c r="H10" s="1"/>
      <c r="I10" s="31" t="s">
        <v>27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251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v>0</v>
      </c>
      <c r="K11" s="1"/>
      <c r="L11" s="1"/>
      <c r="M11" s="12"/>
      <c r="N11" s="2"/>
      <c r="O11" s="2"/>
      <c r="P11" s="2"/>
      <c r="Q11" s="33">
        <f>IF(SUM(K20:K37)&gt;0,ROUND(SUM(S20:S37)/SUM(K20:K37)-1,8),0)</f>
        <v>0</v>
      </c>
      <c r="R11" s="27">
        <f>AVERAGE(J73,J161,J214,J267,J335,J378,J426,J449,J462,J550,J598,J656,J674,J687,J705,J728,J736,J744)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31</v>
      </c>
      <c r="C19" s="34"/>
      <c r="D19" s="34"/>
      <c r="E19" s="34" t="s">
        <v>32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252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S73</f>
        <v>0</v>
      </c>
    </row>
    <row r="21">
      <c r="A21" s="9"/>
      <c r="B21" s="36">
        <v>3</v>
      </c>
      <c r="C21" s="1"/>
      <c r="D21" s="1"/>
      <c r="E21" s="37" t="s">
        <v>253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S161</f>
        <v>0</v>
      </c>
    </row>
    <row r="22">
      <c r="A22" s="9"/>
      <c r="B22" s="36">
        <v>4</v>
      </c>
      <c r="C22" s="1"/>
      <c r="D22" s="1"/>
      <c r="E22" s="37" t="s">
        <v>254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S214</f>
        <v>0</v>
      </c>
    </row>
    <row r="23">
      <c r="A23" s="9"/>
      <c r="B23" s="36">
        <v>5</v>
      </c>
      <c r="C23" s="1"/>
      <c r="D23" s="1"/>
      <c r="E23" s="37" t="s">
        <v>255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S267</f>
        <v>0</v>
      </c>
    </row>
    <row r="24">
      <c r="A24" s="9"/>
      <c r="B24" s="36">
        <v>6</v>
      </c>
      <c r="C24" s="1"/>
      <c r="D24" s="1"/>
      <c r="E24" s="37" t="s">
        <v>256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S335</f>
        <v>0</v>
      </c>
    </row>
    <row r="25">
      <c r="A25" s="9"/>
      <c r="B25" s="36">
        <v>7</v>
      </c>
      <c r="C25" s="1"/>
      <c r="D25" s="1"/>
      <c r="E25" s="37" t="s">
        <v>257</v>
      </c>
      <c r="F25" s="1"/>
      <c r="G25" s="1"/>
      <c r="H25" s="1"/>
      <c r="I25" s="1"/>
      <c r="J25" s="1"/>
      <c r="K25" s="38">
        <v>0</v>
      </c>
      <c r="L25" s="38">
        <v>0</v>
      </c>
      <c r="M25" s="39"/>
      <c r="N25" s="2"/>
      <c r="O25" s="2"/>
      <c r="P25" s="2"/>
      <c r="Q25" s="2"/>
      <c r="S25" s="27">
        <f>S378</f>
        <v>0</v>
      </c>
    </row>
    <row r="26">
      <c r="A26" s="9"/>
      <c r="B26" s="36">
        <v>8</v>
      </c>
      <c r="C26" s="1"/>
      <c r="D26" s="1"/>
      <c r="E26" s="37" t="s">
        <v>258</v>
      </c>
      <c r="F26" s="1"/>
      <c r="G26" s="1"/>
      <c r="H26" s="1"/>
      <c r="I26" s="1"/>
      <c r="J26" s="1"/>
      <c r="K26" s="38">
        <v>0</v>
      </c>
      <c r="L26" s="38">
        <v>0</v>
      </c>
      <c r="M26" s="39"/>
      <c r="N26" s="2"/>
      <c r="O26" s="2"/>
      <c r="P26" s="2"/>
      <c r="Q26" s="2"/>
      <c r="S26" s="27">
        <f>S426</f>
        <v>0</v>
      </c>
    </row>
    <row r="27">
      <c r="A27" s="9"/>
      <c r="B27" s="36">
        <v>9</v>
      </c>
      <c r="C27" s="1"/>
      <c r="D27" s="1"/>
      <c r="E27" s="37" t="s">
        <v>259</v>
      </c>
      <c r="F27" s="1"/>
      <c r="G27" s="1"/>
      <c r="H27" s="1"/>
      <c r="I27" s="1"/>
      <c r="J27" s="1"/>
      <c r="K27" s="38">
        <v>0</v>
      </c>
      <c r="L27" s="38">
        <v>0</v>
      </c>
      <c r="M27" s="39"/>
      <c r="N27" s="2"/>
      <c r="O27" s="2"/>
      <c r="P27" s="2"/>
      <c r="Q27" s="2"/>
      <c r="S27" s="27">
        <f>S449</f>
        <v>0</v>
      </c>
    </row>
    <row r="28">
      <c r="A28" s="9"/>
      <c r="B28" s="36">
        <v>10</v>
      </c>
      <c r="C28" s="1"/>
      <c r="D28" s="1"/>
      <c r="E28" s="37" t="s">
        <v>260</v>
      </c>
      <c r="F28" s="1"/>
      <c r="G28" s="1"/>
      <c r="H28" s="1"/>
      <c r="I28" s="1"/>
      <c r="J28" s="1"/>
      <c r="K28" s="38">
        <v>0</v>
      </c>
      <c r="L28" s="38">
        <v>0</v>
      </c>
      <c r="M28" s="39"/>
      <c r="N28" s="2"/>
      <c r="O28" s="2"/>
      <c r="P28" s="2"/>
      <c r="Q28" s="2"/>
      <c r="S28" s="27">
        <f>S462</f>
        <v>0</v>
      </c>
    </row>
    <row r="29">
      <c r="A29" s="9"/>
      <c r="B29" s="36">
        <v>11</v>
      </c>
      <c r="C29" s="1"/>
      <c r="D29" s="1"/>
      <c r="E29" s="37" t="s">
        <v>261</v>
      </c>
      <c r="F29" s="1"/>
      <c r="G29" s="1"/>
      <c r="H29" s="1"/>
      <c r="I29" s="1"/>
      <c r="J29" s="1"/>
      <c r="K29" s="38">
        <v>0</v>
      </c>
      <c r="L29" s="38">
        <v>0</v>
      </c>
      <c r="M29" s="39"/>
      <c r="N29" s="2"/>
      <c r="O29" s="2"/>
      <c r="P29" s="2"/>
      <c r="Q29" s="2"/>
      <c r="S29" s="27">
        <f>S550</f>
        <v>0</v>
      </c>
    </row>
    <row r="30">
      <c r="A30" s="9"/>
      <c r="B30" s="36">
        <v>12</v>
      </c>
      <c r="C30" s="1"/>
      <c r="D30" s="1"/>
      <c r="E30" s="37" t="s">
        <v>262</v>
      </c>
      <c r="F30" s="1"/>
      <c r="G30" s="1"/>
      <c r="H30" s="1"/>
      <c r="I30" s="1"/>
      <c r="J30" s="1"/>
      <c r="K30" s="38">
        <v>0</v>
      </c>
      <c r="L30" s="38">
        <v>0</v>
      </c>
      <c r="M30" s="39"/>
      <c r="N30" s="2"/>
      <c r="O30" s="2"/>
      <c r="P30" s="2"/>
      <c r="Q30" s="2"/>
      <c r="S30" s="27">
        <f>S598</f>
        <v>0</v>
      </c>
    </row>
    <row r="31">
      <c r="A31" s="9"/>
      <c r="B31" s="36">
        <v>13</v>
      </c>
      <c r="C31" s="1"/>
      <c r="D31" s="1"/>
      <c r="E31" s="37" t="s">
        <v>263</v>
      </c>
      <c r="F31" s="1"/>
      <c r="G31" s="1"/>
      <c r="H31" s="1"/>
      <c r="I31" s="1"/>
      <c r="J31" s="1"/>
      <c r="K31" s="38">
        <v>0</v>
      </c>
      <c r="L31" s="38">
        <v>0</v>
      </c>
      <c r="M31" s="39"/>
      <c r="N31" s="2"/>
      <c r="O31" s="2"/>
      <c r="P31" s="2"/>
      <c r="Q31" s="2"/>
      <c r="S31" s="27">
        <f>S656</f>
        <v>0</v>
      </c>
    </row>
    <row r="32">
      <c r="A32" s="9"/>
      <c r="B32" s="36">
        <v>1</v>
      </c>
      <c r="C32" s="1"/>
      <c r="D32" s="1"/>
      <c r="E32" s="37" t="s">
        <v>264</v>
      </c>
      <c r="F32" s="1"/>
      <c r="G32" s="1"/>
      <c r="H32" s="1"/>
      <c r="I32" s="1"/>
      <c r="J32" s="1"/>
      <c r="K32" s="38">
        <v>0</v>
      </c>
      <c r="L32" s="38">
        <v>0</v>
      </c>
      <c r="M32" s="39"/>
      <c r="N32" s="2"/>
      <c r="O32" s="2"/>
      <c r="P32" s="2"/>
      <c r="Q32" s="2"/>
      <c r="S32" s="27">
        <f>S674</f>
        <v>0</v>
      </c>
    </row>
    <row r="33">
      <c r="A33" s="9"/>
      <c r="B33" s="36" t="s">
        <v>265</v>
      </c>
      <c r="C33" s="1"/>
      <c r="D33" s="1"/>
      <c r="E33" s="37" t="s">
        <v>266</v>
      </c>
      <c r="F33" s="1"/>
      <c r="G33" s="1"/>
      <c r="H33" s="1"/>
      <c r="I33" s="1"/>
      <c r="J33" s="1"/>
      <c r="K33" s="38">
        <v>0</v>
      </c>
      <c r="L33" s="38">
        <v>0</v>
      </c>
      <c r="M33" s="39"/>
      <c r="N33" s="2"/>
      <c r="O33" s="2"/>
      <c r="P33" s="2"/>
      <c r="Q33" s="2"/>
      <c r="S33" s="27">
        <f>S687</f>
        <v>0</v>
      </c>
    </row>
    <row r="34">
      <c r="A34" s="9"/>
      <c r="B34" s="36" t="s">
        <v>267</v>
      </c>
      <c r="C34" s="1"/>
      <c r="D34" s="1"/>
      <c r="E34" s="37" t="s">
        <v>268</v>
      </c>
      <c r="F34" s="1"/>
      <c r="G34" s="1"/>
      <c r="H34" s="1"/>
      <c r="I34" s="1"/>
      <c r="J34" s="1"/>
      <c r="K34" s="38">
        <v>0</v>
      </c>
      <c r="L34" s="38">
        <v>0</v>
      </c>
      <c r="M34" s="39"/>
      <c r="N34" s="2"/>
      <c r="O34" s="2"/>
      <c r="P34" s="2"/>
      <c r="Q34" s="2"/>
      <c r="S34" s="27">
        <f>S705</f>
        <v>0</v>
      </c>
    </row>
    <row r="35">
      <c r="A35" s="9"/>
      <c r="B35" s="36" t="s">
        <v>269</v>
      </c>
      <c r="C35" s="1"/>
      <c r="D35" s="1"/>
      <c r="E35" s="37" t="s">
        <v>270</v>
      </c>
      <c r="F35" s="1"/>
      <c r="G35" s="1"/>
      <c r="H35" s="1"/>
      <c r="I35" s="1"/>
      <c r="J35" s="1"/>
      <c r="K35" s="38">
        <v>0</v>
      </c>
      <c r="L35" s="38">
        <v>0</v>
      </c>
      <c r="M35" s="39"/>
      <c r="N35" s="2"/>
      <c r="O35" s="2"/>
      <c r="P35" s="2"/>
      <c r="Q35" s="2"/>
      <c r="S35" s="27">
        <f>S728</f>
        <v>0</v>
      </c>
    </row>
    <row r="36">
      <c r="A36" s="9"/>
      <c r="B36" s="36" t="s">
        <v>271</v>
      </c>
      <c r="C36" s="1"/>
      <c r="D36" s="1"/>
      <c r="E36" s="37" t="s">
        <v>272</v>
      </c>
      <c r="F36" s="1"/>
      <c r="G36" s="1"/>
      <c r="H36" s="1"/>
      <c r="I36" s="1"/>
      <c r="J36" s="1"/>
      <c r="K36" s="38">
        <v>0</v>
      </c>
      <c r="L36" s="38">
        <v>0</v>
      </c>
      <c r="M36" s="39"/>
      <c r="N36" s="2"/>
      <c r="O36" s="2"/>
      <c r="P36" s="2"/>
      <c r="Q36" s="2"/>
      <c r="S36" s="27">
        <f>S736</f>
        <v>0</v>
      </c>
    </row>
    <row r="37">
      <c r="A37" s="9"/>
      <c r="B37" s="36" t="s">
        <v>273</v>
      </c>
      <c r="C37" s="1"/>
      <c r="D37" s="1"/>
      <c r="E37" s="37" t="s">
        <v>274</v>
      </c>
      <c r="F37" s="1"/>
      <c r="G37" s="1"/>
      <c r="H37" s="1"/>
      <c r="I37" s="1"/>
      <c r="J37" s="1"/>
      <c r="K37" s="38">
        <v>0</v>
      </c>
      <c r="L37" s="38">
        <v>0</v>
      </c>
      <c r="M37" s="39"/>
      <c r="N37" s="2"/>
      <c r="O37" s="2"/>
      <c r="P37" s="2"/>
      <c r="Q37" s="2"/>
      <c r="S37" s="27">
        <f>S744</f>
        <v>0</v>
      </c>
    </row>
    <row r="38">
      <c r="A38" s="1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0"/>
      <c r="N38" s="2"/>
      <c r="O38" s="2"/>
      <c r="P38" s="2"/>
      <c r="Q38" s="2"/>
    </row>
    <row r="39" ht="14" customHeight="1">
      <c r="A39" s="4"/>
      <c r="B39" s="28" t="s">
        <v>45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2"/>
      <c r="N39" s="2"/>
      <c r="O39" s="2"/>
      <c r="P39" s="2"/>
      <c r="Q39" s="2"/>
    </row>
    <row r="40" ht="18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41"/>
      <c r="N40" s="2"/>
      <c r="O40" s="2"/>
      <c r="P40" s="2"/>
      <c r="Q40" s="2"/>
    </row>
    <row r="41" ht="18" customHeight="1">
      <c r="A41" s="9"/>
      <c r="B41" s="34" t="s">
        <v>46</v>
      </c>
      <c r="C41" s="34" t="s">
        <v>31</v>
      </c>
      <c r="D41" s="34" t="s">
        <v>47</v>
      </c>
      <c r="E41" s="34" t="s">
        <v>32</v>
      </c>
      <c r="F41" s="34" t="s">
        <v>48</v>
      </c>
      <c r="G41" s="35" t="s">
        <v>49</v>
      </c>
      <c r="H41" s="22" t="s">
        <v>50</v>
      </c>
      <c r="I41" s="22" t="s">
        <v>51</v>
      </c>
      <c r="J41" s="22" t="s">
        <v>17</v>
      </c>
      <c r="K41" s="35" t="s">
        <v>52</v>
      </c>
      <c r="L41" s="22" t="s">
        <v>18</v>
      </c>
      <c r="M41" s="39"/>
      <c r="N41" s="2"/>
      <c r="O41" s="2"/>
      <c r="P41" s="2"/>
      <c r="Q41" s="2"/>
    </row>
    <row r="42" ht="40" customHeight="1">
      <c r="A42" s="9"/>
      <c r="B42" s="42" t="s">
        <v>275</v>
      </c>
      <c r="C42" s="1"/>
      <c r="D42" s="1"/>
      <c r="E42" s="1"/>
      <c r="F42" s="1"/>
      <c r="G42" s="1"/>
      <c r="H42" s="43"/>
      <c r="I42" s="1"/>
      <c r="J42" s="43"/>
      <c r="K42" s="1"/>
      <c r="L42" s="1"/>
      <c r="M42" s="12"/>
      <c r="N42" s="2"/>
      <c r="O42" s="2"/>
      <c r="P42" s="2"/>
      <c r="Q42" s="2"/>
    </row>
    <row r="43">
      <c r="A43" s="9"/>
      <c r="B43" s="44">
        <v>61</v>
      </c>
      <c r="C43" s="45" t="s">
        <v>276</v>
      </c>
      <c r="D43" s="45" t="s">
        <v>7</v>
      </c>
      <c r="E43" s="45" t="s">
        <v>277</v>
      </c>
      <c r="F43" s="45" t="s">
        <v>7</v>
      </c>
      <c r="G43" s="46" t="s">
        <v>172</v>
      </c>
      <c r="H43" s="47">
        <v>26</v>
      </c>
      <c r="I43" s="25">
        <v>0</v>
      </c>
      <c r="J43" s="48">
        <v>0</v>
      </c>
      <c r="K43" s="49">
        <v>0.20999999999999999</v>
      </c>
      <c r="L43" s="50"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51" t="s">
        <v>57</v>
      </c>
      <c r="C44" s="1"/>
      <c r="D44" s="1"/>
      <c r="E44" s="52" t="s">
        <v>278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>
      <c r="A45" s="9"/>
      <c r="B45" s="51" t="s">
        <v>58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>
      <c r="A46" s="9"/>
      <c r="B46" s="51" t="s">
        <v>60</v>
      </c>
      <c r="C46" s="1"/>
      <c r="D46" s="1"/>
      <c r="E46" s="52" t="s">
        <v>7</v>
      </c>
      <c r="F46" s="1"/>
      <c r="G46" s="1"/>
      <c r="H46" s="43"/>
      <c r="I46" s="1"/>
      <c r="J46" s="43"/>
      <c r="K46" s="1"/>
      <c r="L46" s="1"/>
      <c r="M46" s="12"/>
      <c r="N46" s="2"/>
      <c r="O46" s="2"/>
      <c r="P46" s="2"/>
      <c r="Q46" s="2"/>
    </row>
    <row r="47" thickBot="1">
      <c r="A47" s="9"/>
      <c r="B47" s="53" t="s">
        <v>61</v>
      </c>
      <c r="C47" s="54"/>
      <c r="D47" s="54"/>
      <c r="E47" s="55" t="s">
        <v>279</v>
      </c>
      <c r="F47" s="54"/>
      <c r="G47" s="54"/>
      <c r="H47" s="56"/>
      <c r="I47" s="54"/>
      <c r="J47" s="56"/>
      <c r="K47" s="54"/>
      <c r="L47" s="54"/>
      <c r="M47" s="12"/>
      <c r="N47" s="2"/>
      <c r="O47" s="2"/>
      <c r="P47" s="2"/>
      <c r="Q47" s="2"/>
    </row>
    <row r="48" thickTop="1">
      <c r="A48" s="9"/>
      <c r="B48" s="44">
        <v>68</v>
      </c>
      <c r="C48" s="45" t="s">
        <v>280</v>
      </c>
      <c r="D48" s="45" t="s">
        <v>7</v>
      </c>
      <c r="E48" s="45" t="s">
        <v>281</v>
      </c>
      <c r="F48" s="45" t="s">
        <v>7</v>
      </c>
      <c r="G48" s="46" t="s">
        <v>172</v>
      </c>
      <c r="H48" s="57">
        <v>26</v>
      </c>
      <c r="I48" s="58">
        <v>0</v>
      </c>
      <c r="J48" s="59">
        <v>0</v>
      </c>
      <c r="K48" s="60">
        <v>0.20999999999999999</v>
      </c>
      <c r="L48" s="61"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51" t="s">
        <v>57</v>
      </c>
      <c r="C49" s="1"/>
      <c r="D49" s="1"/>
      <c r="E49" s="52" t="s">
        <v>282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>
      <c r="A50" s="9"/>
      <c r="B50" s="51" t="s">
        <v>58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>
      <c r="A51" s="9"/>
      <c r="B51" s="51" t="s">
        <v>60</v>
      </c>
      <c r="C51" s="1"/>
      <c r="D51" s="1"/>
      <c r="E51" s="52" t="s">
        <v>7</v>
      </c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 thickBot="1">
      <c r="A52" s="9"/>
      <c r="B52" s="53" t="s">
        <v>61</v>
      </c>
      <c r="C52" s="54"/>
      <c r="D52" s="54"/>
      <c r="E52" s="55" t="s">
        <v>279</v>
      </c>
      <c r="F52" s="54"/>
      <c r="G52" s="54"/>
      <c r="H52" s="56"/>
      <c r="I52" s="54"/>
      <c r="J52" s="56"/>
      <c r="K52" s="54"/>
      <c r="L52" s="54"/>
      <c r="M52" s="12"/>
      <c r="N52" s="2"/>
      <c r="O52" s="2"/>
      <c r="P52" s="2"/>
      <c r="Q52" s="2"/>
    </row>
    <row r="53" thickTop="1">
      <c r="A53" s="9"/>
      <c r="B53" s="44">
        <v>83</v>
      </c>
      <c r="C53" s="45" t="s">
        <v>283</v>
      </c>
      <c r="D53" s="45" t="s">
        <v>7</v>
      </c>
      <c r="E53" s="45" t="s">
        <v>284</v>
      </c>
      <c r="F53" s="45" t="s">
        <v>7</v>
      </c>
      <c r="G53" s="46" t="s">
        <v>71</v>
      </c>
      <c r="H53" s="57">
        <v>26</v>
      </c>
      <c r="I53" s="58">
        <v>0</v>
      </c>
      <c r="J53" s="59">
        <v>0</v>
      </c>
      <c r="K53" s="60">
        <v>0.20999999999999999</v>
      </c>
      <c r="L53" s="61"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51" t="s">
        <v>57</v>
      </c>
      <c r="C54" s="1"/>
      <c r="D54" s="1"/>
      <c r="E54" s="52" t="s">
        <v>285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>
      <c r="A55" s="9"/>
      <c r="B55" s="51" t="s">
        <v>58</v>
      </c>
      <c r="C55" s="1"/>
      <c r="D55" s="1"/>
      <c r="E55" s="52" t="s">
        <v>7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>
      <c r="A56" s="9"/>
      <c r="B56" s="51" t="s">
        <v>60</v>
      </c>
      <c r="C56" s="1"/>
      <c r="D56" s="1"/>
      <c r="E56" s="52" t="s">
        <v>7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thickBot="1">
      <c r="A57" s="9"/>
      <c r="B57" s="53" t="s">
        <v>61</v>
      </c>
      <c r="C57" s="54"/>
      <c r="D57" s="54"/>
      <c r="E57" s="55" t="s">
        <v>279</v>
      </c>
      <c r="F57" s="54"/>
      <c r="G57" s="54"/>
      <c r="H57" s="56"/>
      <c r="I57" s="54"/>
      <c r="J57" s="56"/>
      <c r="K57" s="54"/>
      <c r="L57" s="54"/>
      <c r="M57" s="12"/>
      <c r="N57" s="2"/>
      <c r="O57" s="2"/>
      <c r="P57" s="2"/>
      <c r="Q57" s="2"/>
    </row>
    <row r="58" thickTop="1">
      <c r="A58" s="9"/>
      <c r="B58" s="44">
        <v>84</v>
      </c>
      <c r="C58" s="45" t="s">
        <v>286</v>
      </c>
      <c r="D58" s="45" t="s">
        <v>7</v>
      </c>
      <c r="E58" s="45" t="s">
        <v>287</v>
      </c>
      <c r="F58" s="45" t="s">
        <v>7</v>
      </c>
      <c r="G58" s="46" t="s">
        <v>71</v>
      </c>
      <c r="H58" s="57">
        <v>26</v>
      </c>
      <c r="I58" s="58">
        <v>0</v>
      </c>
      <c r="J58" s="59">
        <v>0</v>
      </c>
      <c r="K58" s="60">
        <v>0.20999999999999999</v>
      </c>
      <c r="L58" s="61"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51" t="s">
        <v>57</v>
      </c>
      <c r="C59" s="1"/>
      <c r="D59" s="1"/>
      <c r="E59" s="52" t="s">
        <v>288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>
      <c r="A60" s="9"/>
      <c r="B60" s="51" t="s">
        <v>58</v>
      </c>
      <c r="C60" s="1"/>
      <c r="D60" s="1"/>
      <c r="E60" s="52" t="s">
        <v>7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>
      <c r="A61" s="9"/>
      <c r="B61" s="51" t="s">
        <v>60</v>
      </c>
      <c r="C61" s="1"/>
      <c r="D61" s="1"/>
      <c r="E61" s="52" t="s">
        <v>7</v>
      </c>
      <c r="F61" s="1"/>
      <c r="G61" s="1"/>
      <c r="H61" s="43"/>
      <c r="I61" s="1"/>
      <c r="J61" s="43"/>
      <c r="K61" s="1"/>
      <c r="L61" s="1"/>
      <c r="M61" s="12"/>
      <c r="N61" s="2"/>
      <c r="O61" s="2"/>
      <c r="P61" s="2"/>
      <c r="Q61" s="2"/>
    </row>
    <row r="62" thickBot="1">
      <c r="A62" s="9"/>
      <c r="B62" s="53" t="s">
        <v>61</v>
      </c>
      <c r="C62" s="54"/>
      <c r="D62" s="54"/>
      <c r="E62" s="55" t="s">
        <v>279</v>
      </c>
      <c r="F62" s="54"/>
      <c r="G62" s="54"/>
      <c r="H62" s="56"/>
      <c r="I62" s="54"/>
      <c r="J62" s="56"/>
      <c r="K62" s="54"/>
      <c r="L62" s="54"/>
      <c r="M62" s="12"/>
      <c r="N62" s="2"/>
      <c r="O62" s="2"/>
      <c r="P62" s="2"/>
      <c r="Q62" s="2"/>
    </row>
    <row r="63" thickTop="1">
      <c r="A63" s="9"/>
      <c r="B63" s="44">
        <v>120</v>
      </c>
      <c r="C63" s="45" t="s">
        <v>249</v>
      </c>
      <c r="D63" s="45" t="s">
        <v>7</v>
      </c>
      <c r="E63" s="45" t="s">
        <v>250</v>
      </c>
      <c r="F63" s="45" t="s">
        <v>7</v>
      </c>
      <c r="G63" s="46" t="s">
        <v>64</v>
      </c>
      <c r="H63" s="57">
        <v>23.399999999999999</v>
      </c>
      <c r="I63" s="58">
        <v>0</v>
      </c>
      <c r="J63" s="59">
        <v>0</v>
      </c>
      <c r="K63" s="60">
        <v>0.20999999999999999</v>
      </c>
      <c r="L63" s="61"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51" t="s">
        <v>57</v>
      </c>
      <c r="C64" s="1"/>
      <c r="D64" s="1"/>
      <c r="E64" s="52" t="s">
        <v>289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>
      <c r="A65" s="9"/>
      <c r="B65" s="51" t="s">
        <v>58</v>
      </c>
      <c r="C65" s="1"/>
      <c r="D65" s="1"/>
      <c r="E65" s="52" t="s">
        <v>7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>
      <c r="A66" s="9"/>
      <c r="B66" s="51" t="s">
        <v>60</v>
      </c>
      <c r="C66" s="1"/>
      <c r="D66" s="1"/>
      <c r="E66" s="52" t="s">
        <v>7</v>
      </c>
      <c r="F66" s="1"/>
      <c r="G66" s="1"/>
      <c r="H66" s="43"/>
      <c r="I66" s="1"/>
      <c r="J66" s="43"/>
      <c r="K66" s="1"/>
      <c r="L66" s="1"/>
      <c r="M66" s="12"/>
      <c r="N66" s="2"/>
      <c r="O66" s="2"/>
      <c r="P66" s="2"/>
      <c r="Q66" s="2"/>
    </row>
    <row r="67" thickBot="1">
      <c r="A67" s="9"/>
      <c r="B67" s="53" t="s">
        <v>61</v>
      </c>
      <c r="C67" s="54"/>
      <c r="D67" s="54"/>
      <c r="E67" s="55" t="s">
        <v>279</v>
      </c>
      <c r="F67" s="54"/>
      <c r="G67" s="54"/>
      <c r="H67" s="56"/>
      <c r="I67" s="54"/>
      <c r="J67" s="56"/>
      <c r="K67" s="54"/>
      <c r="L67" s="54"/>
      <c r="M67" s="12"/>
      <c r="N67" s="2"/>
      <c r="O67" s="2"/>
      <c r="P67" s="2"/>
      <c r="Q67" s="2"/>
    </row>
    <row r="68" thickTop="1">
      <c r="A68" s="9"/>
      <c r="B68" s="44">
        <v>125</v>
      </c>
      <c r="C68" s="45" t="s">
        <v>290</v>
      </c>
      <c r="D68" s="45" t="s">
        <v>7</v>
      </c>
      <c r="E68" s="45" t="s">
        <v>291</v>
      </c>
      <c r="F68" s="45" t="s">
        <v>7</v>
      </c>
      <c r="G68" s="46" t="s">
        <v>64</v>
      </c>
      <c r="H68" s="57">
        <v>23.399999999999999</v>
      </c>
      <c r="I68" s="58">
        <v>0</v>
      </c>
      <c r="J68" s="59">
        <v>0</v>
      </c>
      <c r="K68" s="60">
        <v>0.20999999999999999</v>
      </c>
      <c r="L68" s="61"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51" t="s">
        <v>57</v>
      </c>
      <c r="C69" s="1"/>
      <c r="D69" s="1"/>
      <c r="E69" s="52" t="s">
        <v>292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>
      <c r="A70" s="9"/>
      <c r="B70" s="51" t="s">
        <v>58</v>
      </c>
      <c r="C70" s="1"/>
      <c r="D70" s="1"/>
      <c r="E70" s="52" t="s">
        <v>7</v>
      </c>
      <c r="F70" s="1"/>
      <c r="G70" s="1"/>
      <c r="H70" s="43"/>
      <c r="I70" s="1"/>
      <c r="J70" s="43"/>
      <c r="K70" s="1"/>
      <c r="L70" s="1"/>
      <c r="M70" s="12"/>
      <c r="N70" s="2"/>
      <c r="O70" s="2"/>
      <c r="P70" s="2"/>
      <c r="Q70" s="2"/>
    </row>
    <row r="71">
      <c r="A71" s="9"/>
      <c r="B71" s="51" t="s">
        <v>60</v>
      </c>
      <c r="C71" s="1"/>
      <c r="D71" s="1"/>
      <c r="E71" s="52" t="s">
        <v>7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 thickBot="1">
      <c r="A72" s="9"/>
      <c r="B72" s="53" t="s">
        <v>61</v>
      </c>
      <c r="C72" s="54"/>
      <c r="D72" s="54"/>
      <c r="E72" s="55" t="s">
        <v>279</v>
      </c>
      <c r="F72" s="54"/>
      <c r="G72" s="54"/>
      <c r="H72" s="56"/>
      <c r="I72" s="54"/>
      <c r="J72" s="56"/>
      <c r="K72" s="54"/>
      <c r="L72" s="54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2">
        <v>1</v>
      </c>
      <c r="D73" s="1"/>
      <c r="E73" s="62" t="s">
        <v>252</v>
      </c>
      <c r="F73" s="1"/>
      <c r="G73" s="63" t="s">
        <v>122</v>
      </c>
      <c r="H73" s="64">
        <v>0</v>
      </c>
      <c r="I73" s="63" t="s">
        <v>123</v>
      </c>
      <c r="J73" s="65">
        <f>(L73-H73)</f>
        <v>0</v>
      </c>
      <c r="K73" s="63" t="s">
        <v>124</v>
      </c>
      <c r="L73" s="66">
        <v>0</v>
      </c>
      <c r="M73" s="12"/>
      <c r="N73" s="2"/>
      <c r="O73" s="2"/>
      <c r="P73" s="2"/>
      <c r="Q73" s="33">
        <f>0+Q43+Q48+Q53+Q58+Q63+Q68</f>
        <v>0</v>
      </c>
      <c r="R73" s="27">
        <f>0+R43+R48+R53+R58+R63+R68</f>
        <v>0</v>
      </c>
      <c r="S73" s="67">
        <f>Q73*(1+J73)+R73</f>
        <v>0</v>
      </c>
    </row>
    <row r="74" thickTop="1" thickBot="1" ht="25" customHeight="1">
      <c r="A74" s="9"/>
      <c r="B74" s="68"/>
      <c r="C74" s="68"/>
      <c r="D74" s="68"/>
      <c r="E74" s="68"/>
      <c r="F74" s="68"/>
      <c r="G74" s="69" t="s">
        <v>125</v>
      </c>
      <c r="H74" s="70">
        <v>0</v>
      </c>
      <c r="I74" s="69" t="s">
        <v>126</v>
      </c>
      <c r="J74" s="71">
        <v>0</v>
      </c>
      <c r="K74" s="69" t="s">
        <v>127</v>
      </c>
      <c r="L74" s="72">
        <v>0</v>
      </c>
      <c r="M74" s="12"/>
      <c r="N74" s="2"/>
      <c r="O74" s="2"/>
      <c r="P74" s="2"/>
      <c r="Q74" s="2"/>
    </row>
    <row r="75" ht="40" customHeight="1">
      <c r="A75" s="9"/>
      <c r="B75" s="73" t="s">
        <v>293</v>
      </c>
      <c r="C75" s="1"/>
      <c r="D75" s="1"/>
      <c r="E75" s="1"/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>
      <c r="A76" s="9"/>
      <c r="B76" s="44">
        <v>15</v>
      </c>
      <c r="C76" s="45" t="s">
        <v>294</v>
      </c>
      <c r="D76" s="45" t="s">
        <v>7</v>
      </c>
      <c r="E76" s="45" t="s">
        <v>295</v>
      </c>
      <c r="F76" s="45" t="s">
        <v>7</v>
      </c>
      <c r="G76" s="46" t="s">
        <v>64</v>
      </c>
      <c r="H76" s="47">
        <v>0.0040000000000000001</v>
      </c>
      <c r="I76" s="25">
        <v>0</v>
      </c>
      <c r="J76" s="48">
        <v>0</v>
      </c>
      <c r="K76" s="49">
        <v>0.20999999999999999</v>
      </c>
      <c r="L76" s="50"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51" t="s">
        <v>57</v>
      </c>
      <c r="C77" s="1"/>
      <c r="D77" s="1"/>
      <c r="E77" s="52" t="s">
        <v>295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>
      <c r="A78" s="9"/>
      <c r="B78" s="51" t="s">
        <v>58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>
      <c r="A79" s="9"/>
      <c r="B79" s="51" t="s">
        <v>60</v>
      </c>
      <c r="C79" s="1"/>
      <c r="D79" s="1"/>
      <c r="E79" s="52" t="s">
        <v>7</v>
      </c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 thickBot="1">
      <c r="A80" s="9"/>
      <c r="B80" s="53" t="s">
        <v>61</v>
      </c>
      <c r="C80" s="54"/>
      <c r="D80" s="54"/>
      <c r="E80" s="55" t="s">
        <v>279</v>
      </c>
      <c r="F80" s="54"/>
      <c r="G80" s="54"/>
      <c r="H80" s="56"/>
      <c r="I80" s="54"/>
      <c r="J80" s="56"/>
      <c r="K80" s="54"/>
      <c r="L80" s="54"/>
      <c r="M80" s="12"/>
      <c r="N80" s="2"/>
      <c r="O80" s="2"/>
      <c r="P80" s="2"/>
      <c r="Q80" s="2"/>
    </row>
    <row r="81" thickTop="1">
      <c r="A81" s="9"/>
      <c r="B81" s="44">
        <v>16</v>
      </c>
      <c r="C81" s="45" t="s">
        <v>296</v>
      </c>
      <c r="D81" s="45" t="s">
        <v>7</v>
      </c>
      <c r="E81" s="45" t="s">
        <v>297</v>
      </c>
      <c r="F81" s="45" t="s">
        <v>7</v>
      </c>
      <c r="G81" s="46" t="s">
        <v>71</v>
      </c>
      <c r="H81" s="57">
        <v>1.25</v>
      </c>
      <c r="I81" s="58">
        <v>0</v>
      </c>
      <c r="J81" s="59">
        <v>0</v>
      </c>
      <c r="K81" s="60">
        <v>0.20999999999999999</v>
      </c>
      <c r="L81" s="61"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51" t="s">
        <v>57</v>
      </c>
      <c r="C82" s="1"/>
      <c r="D82" s="1"/>
      <c r="E82" s="52" t="s">
        <v>298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>
      <c r="A83" s="9"/>
      <c r="B83" s="51" t="s">
        <v>58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>
      <c r="A84" s="9"/>
      <c r="B84" s="51" t="s">
        <v>60</v>
      </c>
      <c r="C84" s="1"/>
      <c r="D84" s="1"/>
      <c r="E84" s="52" t="s">
        <v>7</v>
      </c>
      <c r="F84" s="1"/>
      <c r="G84" s="1"/>
      <c r="H84" s="43"/>
      <c r="I84" s="1"/>
      <c r="J84" s="43"/>
      <c r="K84" s="1"/>
      <c r="L84" s="1"/>
      <c r="M84" s="12"/>
      <c r="N84" s="2"/>
      <c r="O84" s="2"/>
      <c r="P84" s="2"/>
      <c r="Q84" s="2"/>
    </row>
    <row r="85" thickBot="1">
      <c r="A85" s="9"/>
      <c r="B85" s="53" t="s">
        <v>61</v>
      </c>
      <c r="C85" s="54"/>
      <c r="D85" s="54"/>
      <c r="E85" s="55" t="s">
        <v>279</v>
      </c>
      <c r="F85" s="54"/>
      <c r="G85" s="54"/>
      <c r="H85" s="56"/>
      <c r="I85" s="54"/>
      <c r="J85" s="56"/>
      <c r="K85" s="54"/>
      <c r="L85" s="54"/>
      <c r="M85" s="12"/>
      <c r="N85" s="2"/>
      <c r="O85" s="2"/>
      <c r="P85" s="2"/>
      <c r="Q85" s="2"/>
    </row>
    <row r="86" thickTop="1">
      <c r="A86" s="9"/>
      <c r="B86" s="44">
        <v>18</v>
      </c>
      <c r="C86" s="45" t="s">
        <v>299</v>
      </c>
      <c r="D86" s="45" t="s">
        <v>7</v>
      </c>
      <c r="E86" s="45" t="s">
        <v>300</v>
      </c>
      <c r="F86" s="45" t="s">
        <v>7</v>
      </c>
      <c r="G86" s="46" t="s">
        <v>162</v>
      </c>
      <c r="H86" s="57">
        <v>4</v>
      </c>
      <c r="I86" s="58">
        <v>0</v>
      </c>
      <c r="J86" s="59">
        <v>0</v>
      </c>
      <c r="K86" s="60">
        <v>0.20999999999999999</v>
      </c>
      <c r="L86" s="61"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51" t="s">
        <v>57</v>
      </c>
      <c r="C87" s="1"/>
      <c r="D87" s="1"/>
      <c r="E87" s="52" t="s">
        <v>301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>
      <c r="A88" s="9"/>
      <c r="B88" s="51" t="s">
        <v>58</v>
      </c>
      <c r="C88" s="1"/>
      <c r="D88" s="1"/>
      <c r="E88" s="52" t="s">
        <v>7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>
      <c r="A89" s="9"/>
      <c r="B89" s="51" t="s">
        <v>60</v>
      </c>
      <c r="C89" s="1"/>
      <c r="D89" s="1"/>
      <c r="E89" s="52" t="s">
        <v>7</v>
      </c>
      <c r="F89" s="1"/>
      <c r="G89" s="1"/>
      <c r="H89" s="43"/>
      <c r="I89" s="1"/>
      <c r="J89" s="43"/>
      <c r="K89" s="1"/>
      <c r="L89" s="1"/>
      <c r="M89" s="12"/>
      <c r="N89" s="2"/>
      <c r="O89" s="2"/>
      <c r="P89" s="2"/>
      <c r="Q89" s="2"/>
    </row>
    <row r="90" thickBot="1">
      <c r="A90" s="9"/>
      <c r="B90" s="53" t="s">
        <v>61</v>
      </c>
      <c r="C90" s="54"/>
      <c r="D90" s="54"/>
      <c r="E90" s="55" t="s">
        <v>279</v>
      </c>
      <c r="F90" s="54"/>
      <c r="G90" s="54"/>
      <c r="H90" s="56"/>
      <c r="I90" s="54"/>
      <c r="J90" s="56"/>
      <c r="K90" s="54"/>
      <c r="L90" s="54"/>
      <c r="M90" s="12"/>
      <c r="N90" s="2"/>
      <c r="O90" s="2"/>
      <c r="P90" s="2"/>
      <c r="Q90" s="2"/>
    </row>
    <row r="91" thickTop="1">
      <c r="A91" s="9"/>
      <c r="B91" s="44">
        <v>19</v>
      </c>
      <c r="C91" s="45" t="s">
        <v>302</v>
      </c>
      <c r="D91" s="45" t="s">
        <v>7</v>
      </c>
      <c r="E91" s="45" t="s">
        <v>303</v>
      </c>
      <c r="F91" s="45" t="s">
        <v>7</v>
      </c>
      <c r="G91" s="46" t="s">
        <v>162</v>
      </c>
      <c r="H91" s="57">
        <v>4</v>
      </c>
      <c r="I91" s="58">
        <v>0</v>
      </c>
      <c r="J91" s="59">
        <v>0</v>
      </c>
      <c r="K91" s="60">
        <v>0.20999999999999999</v>
      </c>
      <c r="L91" s="61"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51" t="s">
        <v>57</v>
      </c>
      <c r="C92" s="1"/>
      <c r="D92" s="1"/>
      <c r="E92" s="52" t="s">
        <v>304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>
      <c r="A93" s="9"/>
      <c r="B93" s="51" t="s">
        <v>58</v>
      </c>
      <c r="C93" s="1"/>
      <c r="D93" s="1"/>
      <c r="E93" s="52" t="s">
        <v>7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>
      <c r="A94" s="9"/>
      <c r="B94" s="51" t="s">
        <v>60</v>
      </c>
      <c r="C94" s="1"/>
      <c r="D94" s="1"/>
      <c r="E94" s="52" t="s">
        <v>7</v>
      </c>
      <c r="F94" s="1"/>
      <c r="G94" s="1"/>
      <c r="H94" s="43"/>
      <c r="I94" s="1"/>
      <c r="J94" s="43"/>
      <c r="K94" s="1"/>
      <c r="L94" s="1"/>
      <c r="M94" s="12"/>
      <c r="N94" s="2"/>
      <c r="O94" s="2"/>
      <c r="P94" s="2"/>
      <c r="Q94" s="2"/>
    </row>
    <row r="95" thickBot="1">
      <c r="A95" s="9"/>
      <c r="B95" s="53" t="s">
        <v>61</v>
      </c>
      <c r="C95" s="54"/>
      <c r="D95" s="54"/>
      <c r="E95" s="55" t="s">
        <v>279</v>
      </c>
      <c r="F95" s="54"/>
      <c r="G95" s="54"/>
      <c r="H95" s="56"/>
      <c r="I95" s="54"/>
      <c r="J95" s="56"/>
      <c r="K95" s="54"/>
      <c r="L95" s="54"/>
      <c r="M95" s="12"/>
      <c r="N95" s="2"/>
      <c r="O95" s="2"/>
      <c r="P95" s="2"/>
      <c r="Q95" s="2"/>
    </row>
    <row r="96" thickTop="1">
      <c r="A96" s="9"/>
      <c r="B96" s="44">
        <v>20</v>
      </c>
      <c r="C96" s="45" t="s">
        <v>305</v>
      </c>
      <c r="D96" s="45" t="s">
        <v>7</v>
      </c>
      <c r="E96" s="45" t="s">
        <v>306</v>
      </c>
      <c r="F96" s="45" t="s">
        <v>7</v>
      </c>
      <c r="G96" s="46" t="s">
        <v>162</v>
      </c>
      <c r="H96" s="57">
        <v>4</v>
      </c>
      <c r="I96" s="58">
        <v>0</v>
      </c>
      <c r="J96" s="59">
        <v>0</v>
      </c>
      <c r="K96" s="60">
        <v>0.20999999999999999</v>
      </c>
      <c r="L96" s="61"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51" t="s">
        <v>57</v>
      </c>
      <c r="C97" s="1"/>
      <c r="D97" s="1"/>
      <c r="E97" s="52" t="s">
        <v>307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>
      <c r="A98" s="9"/>
      <c r="B98" s="51" t="s">
        <v>58</v>
      </c>
      <c r="C98" s="1"/>
      <c r="D98" s="1"/>
      <c r="E98" s="52" t="s">
        <v>7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>
      <c r="A99" s="9"/>
      <c r="B99" s="51" t="s">
        <v>60</v>
      </c>
      <c r="C99" s="1"/>
      <c r="D99" s="1"/>
      <c r="E99" s="52" t="s">
        <v>7</v>
      </c>
      <c r="F99" s="1"/>
      <c r="G99" s="1"/>
      <c r="H99" s="43"/>
      <c r="I99" s="1"/>
      <c r="J99" s="43"/>
      <c r="K99" s="1"/>
      <c r="L99" s="1"/>
      <c r="M99" s="12"/>
      <c r="N99" s="2"/>
      <c r="O99" s="2"/>
      <c r="P99" s="2"/>
      <c r="Q99" s="2"/>
    </row>
    <row r="100" thickBot="1">
      <c r="A100" s="9"/>
      <c r="B100" s="53" t="s">
        <v>61</v>
      </c>
      <c r="C100" s="54"/>
      <c r="D100" s="54"/>
      <c r="E100" s="55" t="s">
        <v>279</v>
      </c>
      <c r="F100" s="54"/>
      <c r="G100" s="54"/>
      <c r="H100" s="56"/>
      <c r="I100" s="54"/>
      <c r="J100" s="56"/>
      <c r="K100" s="54"/>
      <c r="L100" s="54"/>
      <c r="M100" s="12"/>
      <c r="N100" s="2"/>
      <c r="O100" s="2"/>
      <c r="P100" s="2"/>
      <c r="Q100" s="2"/>
    </row>
    <row r="101" thickTop="1">
      <c r="A101" s="9"/>
      <c r="B101" s="44">
        <v>34</v>
      </c>
      <c r="C101" s="45" t="s">
        <v>308</v>
      </c>
      <c r="D101" s="45" t="s">
        <v>7</v>
      </c>
      <c r="E101" s="45" t="s">
        <v>309</v>
      </c>
      <c r="F101" s="45" t="s">
        <v>7</v>
      </c>
      <c r="G101" s="46" t="s">
        <v>172</v>
      </c>
      <c r="H101" s="57">
        <v>4</v>
      </c>
      <c r="I101" s="58">
        <v>0</v>
      </c>
      <c r="J101" s="59">
        <v>0</v>
      </c>
      <c r="K101" s="60">
        <v>0.20999999999999999</v>
      </c>
      <c r="L101" s="61"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1" t="s">
        <v>57</v>
      </c>
      <c r="C102" s="1"/>
      <c r="D102" s="1"/>
      <c r="E102" s="52" t="s">
        <v>309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>
      <c r="A103" s="9"/>
      <c r="B103" s="51" t="s">
        <v>58</v>
      </c>
      <c r="C103" s="1"/>
      <c r="D103" s="1"/>
      <c r="E103" s="52" t="s">
        <v>7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>
      <c r="A104" s="9"/>
      <c r="B104" s="51" t="s">
        <v>60</v>
      </c>
      <c r="C104" s="1"/>
      <c r="D104" s="1"/>
      <c r="E104" s="52" t="s">
        <v>7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thickBot="1">
      <c r="A105" s="9"/>
      <c r="B105" s="53" t="s">
        <v>61</v>
      </c>
      <c r="C105" s="54"/>
      <c r="D105" s="54"/>
      <c r="E105" s="55" t="s">
        <v>279</v>
      </c>
      <c r="F105" s="54"/>
      <c r="G105" s="54"/>
      <c r="H105" s="56"/>
      <c r="I105" s="54"/>
      <c r="J105" s="56"/>
      <c r="K105" s="54"/>
      <c r="L105" s="54"/>
      <c r="M105" s="12"/>
      <c r="N105" s="2"/>
      <c r="O105" s="2"/>
      <c r="P105" s="2"/>
      <c r="Q105" s="2"/>
    </row>
    <row r="106" thickTop="1">
      <c r="A106" s="9"/>
      <c r="B106" s="44">
        <v>37</v>
      </c>
      <c r="C106" s="45" t="s">
        <v>310</v>
      </c>
      <c r="D106" s="45" t="s">
        <v>7</v>
      </c>
      <c r="E106" s="45" t="s">
        <v>311</v>
      </c>
      <c r="F106" s="45" t="s">
        <v>7</v>
      </c>
      <c r="G106" s="46" t="s">
        <v>172</v>
      </c>
      <c r="H106" s="57">
        <v>7</v>
      </c>
      <c r="I106" s="58">
        <v>0</v>
      </c>
      <c r="J106" s="59">
        <v>0</v>
      </c>
      <c r="K106" s="60">
        <v>0.20999999999999999</v>
      </c>
      <c r="L106" s="61"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1" t="s">
        <v>57</v>
      </c>
      <c r="C107" s="1"/>
      <c r="D107" s="1"/>
      <c r="E107" s="52" t="s">
        <v>311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>
      <c r="A108" s="9"/>
      <c r="B108" s="51" t="s">
        <v>58</v>
      </c>
      <c r="C108" s="1"/>
      <c r="D108" s="1"/>
      <c r="E108" s="52" t="s">
        <v>7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>
      <c r="A109" s="9"/>
      <c r="B109" s="51" t="s">
        <v>60</v>
      </c>
      <c r="C109" s="1"/>
      <c r="D109" s="1"/>
      <c r="E109" s="52" t="s">
        <v>7</v>
      </c>
      <c r="F109" s="1"/>
      <c r="G109" s="1"/>
      <c r="H109" s="43"/>
      <c r="I109" s="1"/>
      <c r="J109" s="43"/>
      <c r="K109" s="1"/>
      <c r="L109" s="1"/>
      <c r="M109" s="12"/>
      <c r="N109" s="2"/>
      <c r="O109" s="2"/>
      <c r="P109" s="2"/>
      <c r="Q109" s="2"/>
    </row>
    <row r="110" thickBot="1">
      <c r="A110" s="9"/>
      <c r="B110" s="53" t="s">
        <v>61</v>
      </c>
      <c r="C110" s="54"/>
      <c r="D110" s="54"/>
      <c r="E110" s="55" t="s">
        <v>279</v>
      </c>
      <c r="F110" s="54"/>
      <c r="G110" s="54"/>
      <c r="H110" s="56"/>
      <c r="I110" s="54"/>
      <c r="J110" s="56"/>
      <c r="K110" s="54"/>
      <c r="L110" s="54"/>
      <c r="M110" s="12"/>
      <c r="N110" s="2"/>
      <c r="O110" s="2"/>
      <c r="P110" s="2"/>
      <c r="Q110" s="2"/>
    </row>
    <row r="111" thickTop="1">
      <c r="A111" s="9"/>
      <c r="B111" s="44">
        <v>39</v>
      </c>
      <c r="C111" s="45" t="s">
        <v>312</v>
      </c>
      <c r="D111" s="45" t="s">
        <v>7</v>
      </c>
      <c r="E111" s="45" t="s">
        <v>313</v>
      </c>
      <c r="F111" s="45" t="s">
        <v>7</v>
      </c>
      <c r="G111" s="46" t="s">
        <v>162</v>
      </c>
      <c r="H111" s="57">
        <v>4</v>
      </c>
      <c r="I111" s="58">
        <v>0</v>
      </c>
      <c r="J111" s="59">
        <v>0</v>
      </c>
      <c r="K111" s="60">
        <v>0.20999999999999999</v>
      </c>
      <c r="L111" s="61"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1" t="s">
        <v>57</v>
      </c>
      <c r="C112" s="1"/>
      <c r="D112" s="1"/>
      <c r="E112" s="52" t="s">
        <v>313</v>
      </c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>
      <c r="A113" s="9"/>
      <c r="B113" s="51" t="s">
        <v>58</v>
      </c>
      <c r="C113" s="1"/>
      <c r="D113" s="1"/>
      <c r="E113" s="52" t="s">
        <v>7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>
      <c r="A114" s="9"/>
      <c r="B114" s="51" t="s">
        <v>60</v>
      </c>
      <c r="C114" s="1"/>
      <c r="D114" s="1"/>
      <c r="E114" s="52" t="s">
        <v>7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thickBot="1">
      <c r="A115" s="9"/>
      <c r="B115" s="53" t="s">
        <v>61</v>
      </c>
      <c r="C115" s="54"/>
      <c r="D115" s="54"/>
      <c r="E115" s="55" t="s">
        <v>279</v>
      </c>
      <c r="F115" s="54"/>
      <c r="G115" s="54"/>
      <c r="H115" s="56"/>
      <c r="I115" s="54"/>
      <c r="J115" s="56"/>
      <c r="K115" s="54"/>
      <c r="L115" s="54"/>
      <c r="M115" s="12"/>
      <c r="N115" s="2"/>
      <c r="O115" s="2"/>
      <c r="P115" s="2"/>
      <c r="Q115" s="2"/>
    </row>
    <row r="116" thickTop="1">
      <c r="A116" s="9"/>
      <c r="B116" s="44">
        <v>40</v>
      </c>
      <c r="C116" s="45" t="s">
        <v>314</v>
      </c>
      <c r="D116" s="45" t="s">
        <v>7</v>
      </c>
      <c r="E116" s="45" t="s">
        <v>315</v>
      </c>
      <c r="F116" s="45" t="s">
        <v>7</v>
      </c>
      <c r="G116" s="46" t="s">
        <v>162</v>
      </c>
      <c r="H116" s="57">
        <v>5</v>
      </c>
      <c r="I116" s="58">
        <v>0</v>
      </c>
      <c r="J116" s="59">
        <v>0</v>
      </c>
      <c r="K116" s="60">
        <v>0.20999999999999999</v>
      </c>
      <c r="L116" s="61"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1" t="s">
        <v>57</v>
      </c>
      <c r="C117" s="1"/>
      <c r="D117" s="1"/>
      <c r="E117" s="52" t="s">
        <v>315</v>
      </c>
      <c r="F117" s="1"/>
      <c r="G117" s="1"/>
      <c r="H117" s="43"/>
      <c r="I117" s="1"/>
      <c r="J117" s="43"/>
      <c r="K117" s="1"/>
      <c r="L117" s="1"/>
      <c r="M117" s="12"/>
      <c r="N117" s="2"/>
      <c r="O117" s="2"/>
      <c r="P117" s="2"/>
      <c r="Q117" s="2"/>
    </row>
    <row r="118">
      <c r="A118" s="9"/>
      <c r="B118" s="51" t="s">
        <v>58</v>
      </c>
      <c r="C118" s="1"/>
      <c r="D118" s="1"/>
      <c r="E118" s="52" t="s">
        <v>7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>
      <c r="A119" s="9"/>
      <c r="B119" s="51" t="s">
        <v>60</v>
      </c>
      <c r="C119" s="1"/>
      <c r="D119" s="1"/>
      <c r="E119" s="52" t="s">
        <v>7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 thickBot="1">
      <c r="A120" s="9"/>
      <c r="B120" s="53" t="s">
        <v>61</v>
      </c>
      <c r="C120" s="54"/>
      <c r="D120" s="54"/>
      <c r="E120" s="55" t="s">
        <v>279</v>
      </c>
      <c r="F120" s="54"/>
      <c r="G120" s="54"/>
      <c r="H120" s="56"/>
      <c r="I120" s="54"/>
      <c r="J120" s="56"/>
      <c r="K120" s="54"/>
      <c r="L120" s="54"/>
      <c r="M120" s="12"/>
      <c r="N120" s="2"/>
      <c r="O120" s="2"/>
      <c r="P120" s="2"/>
      <c r="Q120" s="2"/>
    </row>
    <row r="121" thickTop="1">
      <c r="A121" s="9"/>
      <c r="B121" s="44">
        <v>47</v>
      </c>
      <c r="C121" s="45" t="s">
        <v>316</v>
      </c>
      <c r="D121" s="45" t="s">
        <v>7</v>
      </c>
      <c r="E121" s="45" t="s">
        <v>317</v>
      </c>
      <c r="F121" s="45" t="s">
        <v>7</v>
      </c>
      <c r="G121" s="46" t="s">
        <v>162</v>
      </c>
      <c r="H121" s="57">
        <v>1</v>
      </c>
      <c r="I121" s="58">
        <v>0</v>
      </c>
      <c r="J121" s="59">
        <v>0</v>
      </c>
      <c r="K121" s="60">
        <v>0.20999999999999999</v>
      </c>
      <c r="L121" s="61"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1" t="s">
        <v>57</v>
      </c>
      <c r="C122" s="1"/>
      <c r="D122" s="1"/>
      <c r="E122" s="52" t="s">
        <v>317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>
      <c r="A123" s="9"/>
      <c r="B123" s="51" t="s">
        <v>58</v>
      </c>
      <c r="C123" s="1"/>
      <c r="D123" s="1"/>
      <c r="E123" s="52" t="s">
        <v>7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>
      <c r="A124" s="9"/>
      <c r="B124" s="51" t="s">
        <v>60</v>
      </c>
      <c r="C124" s="1"/>
      <c r="D124" s="1"/>
      <c r="E124" s="52" t="s">
        <v>7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 thickBot="1">
      <c r="A125" s="9"/>
      <c r="B125" s="53" t="s">
        <v>61</v>
      </c>
      <c r="C125" s="54"/>
      <c r="D125" s="54"/>
      <c r="E125" s="55" t="s">
        <v>279</v>
      </c>
      <c r="F125" s="54"/>
      <c r="G125" s="54"/>
      <c r="H125" s="56"/>
      <c r="I125" s="54"/>
      <c r="J125" s="56"/>
      <c r="K125" s="54"/>
      <c r="L125" s="54"/>
      <c r="M125" s="12"/>
      <c r="N125" s="2"/>
      <c r="O125" s="2"/>
      <c r="P125" s="2"/>
      <c r="Q125" s="2"/>
    </row>
    <row r="126" thickTop="1">
      <c r="A126" s="9"/>
      <c r="B126" s="44">
        <v>48</v>
      </c>
      <c r="C126" s="45" t="s">
        <v>318</v>
      </c>
      <c r="D126" s="45" t="s">
        <v>7</v>
      </c>
      <c r="E126" s="45" t="s">
        <v>319</v>
      </c>
      <c r="F126" s="45" t="s">
        <v>7</v>
      </c>
      <c r="G126" s="46" t="s">
        <v>162</v>
      </c>
      <c r="H126" s="57">
        <v>1</v>
      </c>
      <c r="I126" s="58">
        <v>0</v>
      </c>
      <c r="J126" s="59">
        <v>0</v>
      </c>
      <c r="K126" s="60">
        <v>0.20999999999999999</v>
      </c>
      <c r="L126" s="61"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1" t="s">
        <v>57</v>
      </c>
      <c r="C127" s="1"/>
      <c r="D127" s="1"/>
      <c r="E127" s="52" t="s">
        <v>319</v>
      </c>
      <c r="F127" s="1"/>
      <c r="G127" s="1"/>
      <c r="H127" s="43"/>
      <c r="I127" s="1"/>
      <c r="J127" s="43"/>
      <c r="K127" s="1"/>
      <c r="L127" s="1"/>
      <c r="M127" s="12"/>
      <c r="N127" s="2"/>
      <c r="O127" s="2"/>
      <c r="P127" s="2"/>
      <c r="Q127" s="2"/>
    </row>
    <row r="128">
      <c r="A128" s="9"/>
      <c r="B128" s="51" t="s">
        <v>58</v>
      </c>
      <c r="C128" s="1"/>
      <c r="D128" s="1"/>
      <c r="E128" s="52" t="s">
        <v>7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>
      <c r="A129" s="9"/>
      <c r="B129" s="51" t="s">
        <v>60</v>
      </c>
      <c r="C129" s="1"/>
      <c r="D129" s="1"/>
      <c r="E129" s="52" t="s">
        <v>7</v>
      </c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 thickBot="1">
      <c r="A130" s="9"/>
      <c r="B130" s="53" t="s">
        <v>61</v>
      </c>
      <c r="C130" s="54"/>
      <c r="D130" s="54"/>
      <c r="E130" s="55" t="s">
        <v>279</v>
      </c>
      <c r="F130" s="54"/>
      <c r="G130" s="54"/>
      <c r="H130" s="56"/>
      <c r="I130" s="54"/>
      <c r="J130" s="56"/>
      <c r="K130" s="54"/>
      <c r="L130" s="54"/>
      <c r="M130" s="12"/>
      <c r="N130" s="2"/>
      <c r="O130" s="2"/>
      <c r="P130" s="2"/>
      <c r="Q130" s="2"/>
    </row>
    <row r="131" thickTop="1">
      <c r="A131" s="9"/>
      <c r="B131" s="44">
        <v>49</v>
      </c>
      <c r="C131" s="45" t="s">
        <v>320</v>
      </c>
      <c r="D131" s="45" t="s">
        <v>7</v>
      </c>
      <c r="E131" s="45" t="s">
        <v>321</v>
      </c>
      <c r="F131" s="45" t="s">
        <v>7</v>
      </c>
      <c r="G131" s="46" t="s">
        <v>172</v>
      </c>
      <c r="H131" s="57">
        <v>8</v>
      </c>
      <c r="I131" s="58">
        <v>0</v>
      </c>
      <c r="J131" s="59">
        <v>0</v>
      </c>
      <c r="K131" s="60">
        <v>0.20999999999999999</v>
      </c>
      <c r="L131" s="61"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1" t="s">
        <v>57</v>
      </c>
      <c r="C132" s="1"/>
      <c r="D132" s="1"/>
      <c r="E132" s="52" t="s">
        <v>321</v>
      </c>
      <c r="F132" s="1"/>
      <c r="G132" s="1"/>
      <c r="H132" s="43"/>
      <c r="I132" s="1"/>
      <c r="J132" s="43"/>
      <c r="K132" s="1"/>
      <c r="L132" s="1"/>
      <c r="M132" s="12"/>
      <c r="N132" s="2"/>
      <c r="O132" s="2"/>
      <c r="P132" s="2"/>
      <c r="Q132" s="2"/>
    </row>
    <row r="133">
      <c r="A133" s="9"/>
      <c r="B133" s="51" t="s">
        <v>58</v>
      </c>
      <c r="C133" s="1"/>
      <c r="D133" s="1"/>
      <c r="E133" s="52" t="s">
        <v>7</v>
      </c>
      <c r="F133" s="1"/>
      <c r="G133" s="1"/>
      <c r="H133" s="43"/>
      <c r="I133" s="1"/>
      <c r="J133" s="43"/>
      <c r="K133" s="1"/>
      <c r="L133" s="1"/>
      <c r="M133" s="12"/>
      <c r="N133" s="2"/>
      <c r="O133" s="2"/>
      <c r="P133" s="2"/>
      <c r="Q133" s="2"/>
    </row>
    <row r="134">
      <c r="A134" s="9"/>
      <c r="B134" s="51" t="s">
        <v>60</v>
      </c>
      <c r="C134" s="1"/>
      <c r="D134" s="1"/>
      <c r="E134" s="52" t="s">
        <v>7</v>
      </c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 thickBot="1">
      <c r="A135" s="9"/>
      <c r="B135" s="53" t="s">
        <v>61</v>
      </c>
      <c r="C135" s="54"/>
      <c r="D135" s="54"/>
      <c r="E135" s="55" t="s">
        <v>279</v>
      </c>
      <c r="F135" s="54"/>
      <c r="G135" s="54"/>
      <c r="H135" s="56"/>
      <c r="I135" s="54"/>
      <c r="J135" s="56"/>
      <c r="K135" s="54"/>
      <c r="L135" s="54"/>
      <c r="M135" s="12"/>
      <c r="N135" s="2"/>
      <c r="O135" s="2"/>
      <c r="P135" s="2"/>
      <c r="Q135" s="2"/>
    </row>
    <row r="136" thickTop="1">
      <c r="A136" s="9"/>
      <c r="B136" s="44">
        <v>52</v>
      </c>
      <c r="C136" s="45" t="s">
        <v>322</v>
      </c>
      <c r="D136" s="45" t="s">
        <v>7</v>
      </c>
      <c r="E136" s="45" t="s">
        <v>323</v>
      </c>
      <c r="F136" s="45" t="s">
        <v>7</v>
      </c>
      <c r="G136" s="46" t="s">
        <v>324</v>
      </c>
      <c r="H136" s="57">
        <v>0.080000000000000002</v>
      </c>
      <c r="I136" s="58">
        <v>0</v>
      </c>
      <c r="J136" s="59">
        <v>0</v>
      </c>
      <c r="K136" s="60">
        <v>0.20999999999999999</v>
      </c>
      <c r="L136" s="61"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1" t="s">
        <v>57</v>
      </c>
      <c r="C137" s="1"/>
      <c r="D137" s="1"/>
      <c r="E137" s="52" t="s">
        <v>323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>
      <c r="A138" s="9"/>
      <c r="B138" s="51" t="s">
        <v>58</v>
      </c>
      <c r="C138" s="1"/>
      <c r="D138" s="1"/>
      <c r="E138" s="52" t="s">
        <v>7</v>
      </c>
      <c r="F138" s="1"/>
      <c r="G138" s="1"/>
      <c r="H138" s="43"/>
      <c r="I138" s="1"/>
      <c r="J138" s="43"/>
      <c r="K138" s="1"/>
      <c r="L138" s="1"/>
      <c r="M138" s="12"/>
      <c r="N138" s="2"/>
      <c r="O138" s="2"/>
      <c r="P138" s="2"/>
      <c r="Q138" s="2"/>
    </row>
    <row r="139">
      <c r="A139" s="9"/>
      <c r="B139" s="51" t="s">
        <v>60</v>
      </c>
      <c r="C139" s="1"/>
      <c r="D139" s="1"/>
      <c r="E139" s="52" t="s">
        <v>7</v>
      </c>
      <c r="F139" s="1"/>
      <c r="G139" s="1"/>
      <c r="H139" s="43"/>
      <c r="I139" s="1"/>
      <c r="J139" s="43"/>
      <c r="K139" s="1"/>
      <c r="L139" s="1"/>
      <c r="M139" s="12"/>
      <c r="N139" s="2"/>
      <c r="O139" s="2"/>
      <c r="P139" s="2"/>
      <c r="Q139" s="2"/>
    </row>
    <row r="140" thickBot="1">
      <c r="A140" s="9"/>
      <c r="B140" s="53" t="s">
        <v>61</v>
      </c>
      <c r="C140" s="54"/>
      <c r="D140" s="54"/>
      <c r="E140" s="55" t="s">
        <v>279</v>
      </c>
      <c r="F140" s="54"/>
      <c r="G140" s="54"/>
      <c r="H140" s="56"/>
      <c r="I140" s="54"/>
      <c r="J140" s="56"/>
      <c r="K140" s="54"/>
      <c r="L140" s="54"/>
      <c r="M140" s="12"/>
      <c r="N140" s="2"/>
      <c r="O140" s="2"/>
      <c r="P140" s="2"/>
      <c r="Q140" s="2"/>
    </row>
    <row r="141" thickTop="1">
      <c r="A141" s="9"/>
      <c r="B141" s="44">
        <v>99</v>
      </c>
      <c r="C141" s="45" t="s">
        <v>325</v>
      </c>
      <c r="D141" s="45" t="s">
        <v>7</v>
      </c>
      <c r="E141" s="45" t="s">
        <v>326</v>
      </c>
      <c r="F141" s="45" t="s">
        <v>7</v>
      </c>
      <c r="G141" s="46" t="s">
        <v>172</v>
      </c>
      <c r="H141" s="57">
        <v>4</v>
      </c>
      <c r="I141" s="58">
        <v>0</v>
      </c>
      <c r="J141" s="59">
        <v>0</v>
      </c>
      <c r="K141" s="60">
        <v>0.20999999999999999</v>
      </c>
      <c r="L141" s="61"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1" t="s">
        <v>57</v>
      </c>
      <c r="C142" s="1"/>
      <c r="D142" s="1"/>
      <c r="E142" s="52" t="s">
        <v>327</v>
      </c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>
      <c r="A143" s="9"/>
      <c r="B143" s="51" t="s">
        <v>58</v>
      </c>
      <c r="C143" s="1"/>
      <c r="D143" s="1"/>
      <c r="E143" s="52" t="s">
        <v>7</v>
      </c>
      <c r="F143" s="1"/>
      <c r="G143" s="1"/>
      <c r="H143" s="43"/>
      <c r="I143" s="1"/>
      <c r="J143" s="43"/>
      <c r="K143" s="1"/>
      <c r="L143" s="1"/>
      <c r="M143" s="12"/>
      <c r="N143" s="2"/>
      <c r="O143" s="2"/>
      <c r="P143" s="2"/>
      <c r="Q143" s="2"/>
    </row>
    <row r="144">
      <c r="A144" s="9"/>
      <c r="B144" s="51" t="s">
        <v>60</v>
      </c>
      <c r="C144" s="1"/>
      <c r="D144" s="1"/>
      <c r="E144" s="52" t="s">
        <v>7</v>
      </c>
      <c r="F144" s="1"/>
      <c r="G144" s="1"/>
      <c r="H144" s="43"/>
      <c r="I144" s="1"/>
      <c r="J144" s="43"/>
      <c r="K144" s="1"/>
      <c r="L144" s="1"/>
      <c r="M144" s="12"/>
      <c r="N144" s="2"/>
      <c r="O144" s="2"/>
      <c r="P144" s="2"/>
      <c r="Q144" s="2"/>
    </row>
    <row r="145" thickBot="1">
      <c r="A145" s="9"/>
      <c r="B145" s="53" t="s">
        <v>61</v>
      </c>
      <c r="C145" s="54"/>
      <c r="D145" s="54"/>
      <c r="E145" s="55" t="s">
        <v>279</v>
      </c>
      <c r="F145" s="54"/>
      <c r="G145" s="54"/>
      <c r="H145" s="56"/>
      <c r="I145" s="54"/>
      <c r="J145" s="56"/>
      <c r="K145" s="54"/>
      <c r="L145" s="54"/>
      <c r="M145" s="12"/>
      <c r="N145" s="2"/>
      <c r="O145" s="2"/>
      <c r="P145" s="2"/>
      <c r="Q145" s="2"/>
    </row>
    <row r="146" thickTop="1">
      <c r="A146" s="9"/>
      <c r="B146" s="44">
        <v>100</v>
      </c>
      <c r="C146" s="45" t="s">
        <v>328</v>
      </c>
      <c r="D146" s="45" t="s">
        <v>7</v>
      </c>
      <c r="E146" s="45" t="s">
        <v>329</v>
      </c>
      <c r="F146" s="45" t="s">
        <v>7</v>
      </c>
      <c r="G146" s="46" t="s">
        <v>172</v>
      </c>
      <c r="H146" s="57">
        <v>7</v>
      </c>
      <c r="I146" s="58">
        <v>0</v>
      </c>
      <c r="J146" s="59">
        <v>0</v>
      </c>
      <c r="K146" s="60">
        <v>0.20999999999999999</v>
      </c>
      <c r="L146" s="61">
        <v>0</v>
      </c>
      <c r="M146" s="12"/>
      <c r="N146" s="2"/>
      <c r="O146" s="2"/>
      <c r="P146" s="2"/>
      <c r="Q146" s="33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1" t="s">
        <v>57</v>
      </c>
      <c r="C147" s="1"/>
      <c r="D147" s="1"/>
      <c r="E147" s="52" t="s">
        <v>330</v>
      </c>
      <c r="F147" s="1"/>
      <c r="G147" s="1"/>
      <c r="H147" s="43"/>
      <c r="I147" s="1"/>
      <c r="J147" s="43"/>
      <c r="K147" s="1"/>
      <c r="L147" s="1"/>
      <c r="M147" s="12"/>
      <c r="N147" s="2"/>
      <c r="O147" s="2"/>
      <c r="P147" s="2"/>
      <c r="Q147" s="2"/>
    </row>
    <row r="148">
      <c r="A148" s="9"/>
      <c r="B148" s="51" t="s">
        <v>58</v>
      </c>
      <c r="C148" s="1"/>
      <c r="D148" s="1"/>
      <c r="E148" s="52" t="s">
        <v>7</v>
      </c>
      <c r="F148" s="1"/>
      <c r="G148" s="1"/>
      <c r="H148" s="43"/>
      <c r="I148" s="1"/>
      <c r="J148" s="43"/>
      <c r="K148" s="1"/>
      <c r="L148" s="1"/>
      <c r="M148" s="12"/>
      <c r="N148" s="2"/>
      <c r="O148" s="2"/>
      <c r="P148" s="2"/>
      <c r="Q148" s="2"/>
    </row>
    <row r="149">
      <c r="A149" s="9"/>
      <c r="B149" s="51" t="s">
        <v>60</v>
      </c>
      <c r="C149" s="1"/>
      <c r="D149" s="1"/>
      <c r="E149" s="52" t="s">
        <v>7</v>
      </c>
      <c r="F149" s="1"/>
      <c r="G149" s="1"/>
      <c r="H149" s="43"/>
      <c r="I149" s="1"/>
      <c r="J149" s="43"/>
      <c r="K149" s="1"/>
      <c r="L149" s="1"/>
      <c r="M149" s="12"/>
      <c r="N149" s="2"/>
      <c r="O149" s="2"/>
      <c r="P149" s="2"/>
      <c r="Q149" s="2"/>
    </row>
    <row r="150" thickBot="1">
      <c r="A150" s="9"/>
      <c r="B150" s="53" t="s">
        <v>61</v>
      </c>
      <c r="C150" s="54"/>
      <c r="D150" s="54"/>
      <c r="E150" s="55" t="s">
        <v>279</v>
      </c>
      <c r="F150" s="54"/>
      <c r="G150" s="54"/>
      <c r="H150" s="56"/>
      <c r="I150" s="54"/>
      <c r="J150" s="56"/>
      <c r="K150" s="54"/>
      <c r="L150" s="54"/>
      <c r="M150" s="12"/>
      <c r="N150" s="2"/>
      <c r="O150" s="2"/>
      <c r="P150" s="2"/>
      <c r="Q150" s="2"/>
    </row>
    <row r="151" thickTop="1">
      <c r="A151" s="9"/>
      <c r="B151" s="44">
        <v>101</v>
      </c>
      <c r="C151" s="45" t="s">
        <v>331</v>
      </c>
      <c r="D151" s="45" t="s">
        <v>7</v>
      </c>
      <c r="E151" s="45" t="s">
        <v>332</v>
      </c>
      <c r="F151" s="45" t="s">
        <v>7</v>
      </c>
      <c r="G151" s="46" t="s">
        <v>162</v>
      </c>
      <c r="H151" s="57">
        <v>5</v>
      </c>
      <c r="I151" s="58">
        <v>0</v>
      </c>
      <c r="J151" s="59">
        <v>0</v>
      </c>
      <c r="K151" s="60">
        <v>0.20999999999999999</v>
      </c>
      <c r="L151" s="61">
        <v>0</v>
      </c>
      <c r="M151" s="12"/>
      <c r="N151" s="2"/>
      <c r="O151" s="2"/>
      <c r="P151" s="2"/>
      <c r="Q151" s="33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51" t="s">
        <v>57</v>
      </c>
      <c r="C152" s="1"/>
      <c r="D152" s="1"/>
      <c r="E152" s="52" t="s">
        <v>333</v>
      </c>
      <c r="F152" s="1"/>
      <c r="G152" s="1"/>
      <c r="H152" s="43"/>
      <c r="I152" s="1"/>
      <c r="J152" s="43"/>
      <c r="K152" s="1"/>
      <c r="L152" s="1"/>
      <c r="M152" s="12"/>
      <c r="N152" s="2"/>
      <c r="O152" s="2"/>
      <c r="P152" s="2"/>
      <c r="Q152" s="2"/>
    </row>
    <row r="153">
      <c r="A153" s="9"/>
      <c r="B153" s="51" t="s">
        <v>58</v>
      </c>
      <c r="C153" s="1"/>
      <c r="D153" s="1"/>
      <c r="E153" s="52" t="s">
        <v>7</v>
      </c>
      <c r="F153" s="1"/>
      <c r="G153" s="1"/>
      <c r="H153" s="43"/>
      <c r="I153" s="1"/>
      <c r="J153" s="43"/>
      <c r="K153" s="1"/>
      <c r="L153" s="1"/>
      <c r="M153" s="12"/>
      <c r="N153" s="2"/>
      <c r="O153" s="2"/>
      <c r="P153" s="2"/>
      <c r="Q153" s="2"/>
    </row>
    <row r="154">
      <c r="A154" s="9"/>
      <c r="B154" s="51" t="s">
        <v>60</v>
      </c>
      <c r="C154" s="1"/>
      <c r="D154" s="1"/>
      <c r="E154" s="52" t="s">
        <v>7</v>
      </c>
      <c r="F154" s="1"/>
      <c r="G154" s="1"/>
      <c r="H154" s="43"/>
      <c r="I154" s="1"/>
      <c r="J154" s="43"/>
      <c r="K154" s="1"/>
      <c r="L154" s="1"/>
      <c r="M154" s="12"/>
      <c r="N154" s="2"/>
      <c r="O154" s="2"/>
      <c r="P154" s="2"/>
      <c r="Q154" s="2"/>
    </row>
    <row r="155" thickBot="1">
      <c r="A155" s="9"/>
      <c r="B155" s="53" t="s">
        <v>61</v>
      </c>
      <c r="C155" s="54"/>
      <c r="D155" s="54"/>
      <c r="E155" s="55" t="s">
        <v>279</v>
      </c>
      <c r="F155" s="54"/>
      <c r="G155" s="54"/>
      <c r="H155" s="56"/>
      <c r="I155" s="54"/>
      <c r="J155" s="56"/>
      <c r="K155" s="54"/>
      <c r="L155" s="54"/>
      <c r="M155" s="12"/>
      <c r="N155" s="2"/>
      <c r="O155" s="2"/>
      <c r="P155" s="2"/>
      <c r="Q155" s="2"/>
    </row>
    <row r="156" thickTop="1">
      <c r="A156" s="9"/>
      <c r="B156" s="44">
        <v>109</v>
      </c>
      <c r="C156" s="45" t="s">
        <v>334</v>
      </c>
      <c r="D156" s="45" t="s">
        <v>7</v>
      </c>
      <c r="E156" s="45" t="s">
        <v>335</v>
      </c>
      <c r="F156" s="45" t="s">
        <v>7</v>
      </c>
      <c r="G156" s="46" t="s">
        <v>162</v>
      </c>
      <c r="H156" s="57">
        <v>1</v>
      </c>
      <c r="I156" s="58">
        <v>0</v>
      </c>
      <c r="J156" s="59">
        <v>0</v>
      </c>
      <c r="K156" s="60">
        <v>0.20999999999999999</v>
      </c>
      <c r="L156" s="61">
        <v>0</v>
      </c>
      <c r="M156" s="12"/>
      <c r="N156" s="2"/>
      <c r="O156" s="2"/>
      <c r="P156" s="2"/>
      <c r="Q156" s="33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51" t="s">
        <v>57</v>
      </c>
      <c r="C157" s="1"/>
      <c r="D157" s="1"/>
      <c r="E157" s="52" t="s">
        <v>336</v>
      </c>
      <c r="F157" s="1"/>
      <c r="G157" s="1"/>
      <c r="H157" s="43"/>
      <c r="I157" s="1"/>
      <c r="J157" s="43"/>
      <c r="K157" s="1"/>
      <c r="L157" s="1"/>
      <c r="M157" s="12"/>
      <c r="N157" s="2"/>
      <c r="O157" s="2"/>
      <c r="P157" s="2"/>
      <c r="Q157" s="2"/>
    </row>
    <row r="158">
      <c r="A158" s="9"/>
      <c r="B158" s="51" t="s">
        <v>58</v>
      </c>
      <c r="C158" s="1"/>
      <c r="D158" s="1"/>
      <c r="E158" s="52" t="s">
        <v>7</v>
      </c>
      <c r="F158" s="1"/>
      <c r="G158" s="1"/>
      <c r="H158" s="43"/>
      <c r="I158" s="1"/>
      <c r="J158" s="43"/>
      <c r="K158" s="1"/>
      <c r="L158" s="1"/>
      <c r="M158" s="12"/>
      <c r="N158" s="2"/>
      <c r="O158" s="2"/>
      <c r="P158" s="2"/>
      <c r="Q158" s="2"/>
    </row>
    <row r="159">
      <c r="A159" s="9"/>
      <c r="B159" s="51" t="s">
        <v>60</v>
      </c>
      <c r="C159" s="1"/>
      <c r="D159" s="1"/>
      <c r="E159" s="52" t="s">
        <v>7</v>
      </c>
      <c r="F159" s="1"/>
      <c r="G159" s="1"/>
      <c r="H159" s="43"/>
      <c r="I159" s="1"/>
      <c r="J159" s="43"/>
      <c r="K159" s="1"/>
      <c r="L159" s="1"/>
      <c r="M159" s="12"/>
      <c r="N159" s="2"/>
      <c r="O159" s="2"/>
      <c r="P159" s="2"/>
      <c r="Q159" s="2"/>
    </row>
    <row r="160" thickBot="1">
      <c r="A160" s="9"/>
      <c r="B160" s="53" t="s">
        <v>61</v>
      </c>
      <c r="C160" s="54"/>
      <c r="D160" s="54"/>
      <c r="E160" s="55" t="s">
        <v>279</v>
      </c>
      <c r="F160" s="54"/>
      <c r="G160" s="54"/>
      <c r="H160" s="56"/>
      <c r="I160" s="54"/>
      <c r="J160" s="56"/>
      <c r="K160" s="54"/>
      <c r="L160" s="54"/>
      <c r="M160" s="12"/>
      <c r="N160" s="2"/>
      <c r="O160" s="2"/>
      <c r="P160" s="2"/>
      <c r="Q160" s="2"/>
    </row>
    <row r="161" thickTop="1" thickBot="1" ht="25" customHeight="1">
      <c r="A161" s="9"/>
      <c r="B161" s="1"/>
      <c r="C161" s="62">
        <v>3</v>
      </c>
      <c r="D161" s="1"/>
      <c r="E161" s="62" t="s">
        <v>253</v>
      </c>
      <c r="F161" s="1"/>
      <c r="G161" s="63" t="s">
        <v>122</v>
      </c>
      <c r="H161" s="64">
        <v>0</v>
      </c>
      <c r="I161" s="63" t="s">
        <v>123</v>
      </c>
      <c r="J161" s="65">
        <f>(L161-H161)</f>
        <v>0</v>
      </c>
      <c r="K161" s="63" t="s">
        <v>124</v>
      </c>
      <c r="L161" s="66">
        <v>0</v>
      </c>
      <c r="M161" s="12"/>
      <c r="N161" s="2"/>
      <c r="O161" s="2"/>
      <c r="P161" s="2"/>
      <c r="Q161" s="33">
        <f>0+Q76+Q81+Q86+Q91+Q96+Q101+Q106+Q111+Q116+Q121+Q126+Q131+Q136+Q141+Q146+Q151+Q156</f>
        <v>0</v>
      </c>
      <c r="R161" s="27">
        <f>0+R76+R81+R86+R91+R96+R101+R106+R111+R116+R121+R126+R131+R136+R141+R146+R151+R156</f>
        <v>0</v>
      </c>
      <c r="S161" s="67">
        <f>Q161*(1+J161)+R161</f>
        <v>0</v>
      </c>
    </row>
    <row r="162" thickTop="1" thickBot="1" ht="25" customHeight="1">
      <c r="A162" s="9"/>
      <c r="B162" s="68"/>
      <c r="C162" s="68"/>
      <c r="D162" s="68"/>
      <c r="E162" s="68"/>
      <c r="F162" s="68"/>
      <c r="G162" s="69" t="s">
        <v>125</v>
      </c>
      <c r="H162" s="70">
        <v>0</v>
      </c>
      <c r="I162" s="69" t="s">
        <v>126</v>
      </c>
      <c r="J162" s="71">
        <v>0</v>
      </c>
      <c r="K162" s="69" t="s">
        <v>127</v>
      </c>
      <c r="L162" s="72">
        <v>0</v>
      </c>
      <c r="M162" s="12"/>
      <c r="N162" s="2"/>
      <c r="O162" s="2"/>
      <c r="P162" s="2"/>
      <c r="Q162" s="2"/>
    </row>
    <row r="163" ht="40" customHeight="1">
      <c r="A163" s="9"/>
      <c r="B163" s="73" t="s">
        <v>337</v>
      </c>
      <c r="C163" s="1"/>
      <c r="D163" s="1"/>
      <c r="E163" s="1"/>
      <c r="F163" s="1"/>
      <c r="G163" s="1"/>
      <c r="H163" s="43"/>
      <c r="I163" s="1"/>
      <c r="J163" s="43"/>
      <c r="K163" s="1"/>
      <c r="L163" s="1"/>
      <c r="M163" s="12"/>
      <c r="N163" s="2"/>
      <c r="O163" s="2"/>
      <c r="P163" s="2"/>
      <c r="Q163" s="2"/>
    </row>
    <row r="164">
      <c r="A164" s="9"/>
      <c r="B164" s="44">
        <v>1</v>
      </c>
      <c r="C164" s="45" t="s">
        <v>338</v>
      </c>
      <c r="D164" s="45" t="s">
        <v>7</v>
      </c>
      <c r="E164" s="45" t="s">
        <v>339</v>
      </c>
      <c r="F164" s="45" t="s">
        <v>7</v>
      </c>
      <c r="G164" s="46" t="s">
        <v>56</v>
      </c>
      <c r="H164" s="47">
        <v>4.0250000000000004</v>
      </c>
      <c r="I164" s="25">
        <v>0</v>
      </c>
      <c r="J164" s="48">
        <v>0</v>
      </c>
      <c r="K164" s="49">
        <v>0.20999999999999999</v>
      </c>
      <c r="L164" s="50"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1" t="s">
        <v>57</v>
      </c>
      <c r="C165" s="1"/>
      <c r="D165" s="1"/>
      <c r="E165" s="52" t="s">
        <v>339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>
      <c r="A166" s="9"/>
      <c r="B166" s="51" t="s">
        <v>58</v>
      </c>
      <c r="C166" s="1"/>
      <c r="D166" s="1"/>
      <c r="E166" s="52" t="s">
        <v>7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>
      <c r="A167" s="9"/>
      <c r="B167" s="51" t="s">
        <v>60</v>
      </c>
      <c r="C167" s="1"/>
      <c r="D167" s="1"/>
      <c r="E167" s="52" t="s">
        <v>7</v>
      </c>
      <c r="F167" s="1"/>
      <c r="G167" s="1"/>
      <c r="H167" s="43"/>
      <c r="I167" s="1"/>
      <c r="J167" s="43"/>
      <c r="K167" s="1"/>
      <c r="L167" s="1"/>
      <c r="M167" s="12"/>
      <c r="N167" s="2"/>
      <c r="O167" s="2"/>
      <c r="P167" s="2"/>
      <c r="Q167" s="2"/>
    </row>
    <row r="168" thickBot="1">
      <c r="A168" s="9"/>
      <c r="B168" s="53" t="s">
        <v>61</v>
      </c>
      <c r="C168" s="54"/>
      <c r="D168" s="54"/>
      <c r="E168" s="55" t="s">
        <v>279</v>
      </c>
      <c r="F168" s="54"/>
      <c r="G168" s="54"/>
      <c r="H168" s="56"/>
      <c r="I168" s="54"/>
      <c r="J168" s="56"/>
      <c r="K168" s="54"/>
      <c r="L168" s="54"/>
      <c r="M168" s="12"/>
      <c r="N168" s="2"/>
      <c r="O168" s="2"/>
      <c r="P168" s="2"/>
      <c r="Q168" s="2"/>
    </row>
    <row r="169" thickTop="1">
      <c r="A169" s="9"/>
      <c r="B169" s="44">
        <v>56</v>
      </c>
      <c r="C169" s="45" t="s">
        <v>340</v>
      </c>
      <c r="D169" s="45" t="s">
        <v>7</v>
      </c>
      <c r="E169" s="45" t="s">
        <v>341</v>
      </c>
      <c r="F169" s="45" t="s">
        <v>7</v>
      </c>
      <c r="G169" s="46" t="s">
        <v>71</v>
      </c>
      <c r="H169" s="57">
        <v>120.75</v>
      </c>
      <c r="I169" s="58">
        <v>0</v>
      </c>
      <c r="J169" s="59">
        <v>0</v>
      </c>
      <c r="K169" s="60">
        <v>0.20999999999999999</v>
      </c>
      <c r="L169" s="61">
        <v>0</v>
      </c>
      <c r="M169" s="12"/>
      <c r="N169" s="2"/>
      <c r="O169" s="2"/>
      <c r="P169" s="2"/>
      <c r="Q169" s="33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51" t="s">
        <v>57</v>
      </c>
      <c r="C170" s="1"/>
      <c r="D170" s="1"/>
      <c r="E170" s="52" t="s">
        <v>342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>
      <c r="A171" s="9"/>
      <c r="B171" s="51" t="s">
        <v>58</v>
      </c>
      <c r="C171" s="1"/>
      <c r="D171" s="1"/>
      <c r="E171" s="52" t="s">
        <v>7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>
      <c r="A172" s="9"/>
      <c r="B172" s="51" t="s">
        <v>60</v>
      </c>
      <c r="C172" s="1"/>
      <c r="D172" s="1"/>
      <c r="E172" s="52" t="s">
        <v>7</v>
      </c>
      <c r="F172" s="1"/>
      <c r="G172" s="1"/>
      <c r="H172" s="43"/>
      <c r="I172" s="1"/>
      <c r="J172" s="43"/>
      <c r="K172" s="1"/>
      <c r="L172" s="1"/>
      <c r="M172" s="12"/>
      <c r="N172" s="2"/>
      <c r="O172" s="2"/>
      <c r="P172" s="2"/>
      <c r="Q172" s="2"/>
    </row>
    <row r="173" thickBot="1">
      <c r="A173" s="9"/>
      <c r="B173" s="53" t="s">
        <v>61</v>
      </c>
      <c r="C173" s="54"/>
      <c r="D173" s="54"/>
      <c r="E173" s="55" t="s">
        <v>279</v>
      </c>
      <c r="F173" s="54"/>
      <c r="G173" s="54"/>
      <c r="H173" s="56"/>
      <c r="I173" s="54"/>
      <c r="J173" s="56"/>
      <c r="K173" s="54"/>
      <c r="L173" s="54"/>
      <c r="M173" s="12"/>
      <c r="N173" s="2"/>
      <c r="O173" s="2"/>
      <c r="P173" s="2"/>
      <c r="Q173" s="2"/>
    </row>
    <row r="174" thickTop="1">
      <c r="A174" s="9"/>
      <c r="B174" s="44">
        <v>57</v>
      </c>
      <c r="C174" s="45" t="s">
        <v>343</v>
      </c>
      <c r="D174" s="45" t="s">
        <v>7</v>
      </c>
      <c r="E174" s="45" t="s">
        <v>344</v>
      </c>
      <c r="F174" s="45" t="s">
        <v>7</v>
      </c>
      <c r="G174" s="46" t="s">
        <v>71</v>
      </c>
      <c r="H174" s="57">
        <v>120.75</v>
      </c>
      <c r="I174" s="58">
        <v>0</v>
      </c>
      <c r="J174" s="59">
        <v>0</v>
      </c>
      <c r="K174" s="60">
        <v>0.20999999999999999</v>
      </c>
      <c r="L174" s="61"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1" t="s">
        <v>57</v>
      </c>
      <c r="C175" s="1"/>
      <c r="D175" s="1"/>
      <c r="E175" s="52" t="s">
        <v>345</v>
      </c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>
      <c r="A176" s="9"/>
      <c r="B176" s="51" t="s">
        <v>58</v>
      </c>
      <c r="C176" s="1"/>
      <c r="D176" s="1"/>
      <c r="E176" s="52" t="s">
        <v>7</v>
      </c>
      <c r="F176" s="1"/>
      <c r="G176" s="1"/>
      <c r="H176" s="43"/>
      <c r="I176" s="1"/>
      <c r="J176" s="43"/>
      <c r="K176" s="1"/>
      <c r="L176" s="1"/>
      <c r="M176" s="12"/>
      <c r="N176" s="2"/>
      <c r="O176" s="2"/>
      <c r="P176" s="2"/>
      <c r="Q176" s="2"/>
    </row>
    <row r="177">
      <c r="A177" s="9"/>
      <c r="B177" s="51" t="s">
        <v>60</v>
      </c>
      <c r="C177" s="1"/>
      <c r="D177" s="1"/>
      <c r="E177" s="52" t="s">
        <v>7</v>
      </c>
      <c r="F177" s="1"/>
      <c r="G177" s="1"/>
      <c r="H177" s="43"/>
      <c r="I177" s="1"/>
      <c r="J177" s="43"/>
      <c r="K177" s="1"/>
      <c r="L177" s="1"/>
      <c r="M177" s="12"/>
      <c r="N177" s="2"/>
      <c r="O177" s="2"/>
      <c r="P177" s="2"/>
      <c r="Q177" s="2"/>
    </row>
    <row r="178" thickBot="1">
      <c r="A178" s="9"/>
      <c r="B178" s="53" t="s">
        <v>61</v>
      </c>
      <c r="C178" s="54"/>
      <c r="D178" s="54"/>
      <c r="E178" s="55" t="s">
        <v>279</v>
      </c>
      <c r="F178" s="54"/>
      <c r="G178" s="54"/>
      <c r="H178" s="56"/>
      <c r="I178" s="54"/>
      <c r="J178" s="56"/>
      <c r="K178" s="54"/>
      <c r="L178" s="54"/>
      <c r="M178" s="12"/>
      <c r="N178" s="2"/>
      <c r="O178" s="2"/>
      <c r="P178" s="2"/>
      <c r="Q178" s="2"/>
    </row>
    <row r="179" thickTop="1">
      <c r="A179" s="9"/>
      <c r="B179" s="44">
        <v>60</v>
      </c>
      <c r="C179" s="45" t="s">
        <v>346</v>
      </c>
      <c r="D179" s="45" t="s">
        <v>7</v>
      </c>
      <c r="E179" s="45" t="s">
        <v>347</v>
      </c>
      <c r="F179" s="45" t="s">
        <v>7</v>
      </c>
      <c r="G179" s="46" t="s">
        <v>172</v>
      </c>
      <c r="H179" s="57">
        <v>161</v>
      </c>
      <c r="I179" s="58">
        <v>0</v>
      </c>
      <c r="J179" s="59">
        <v>0</v>
      </c>
      <c r="K179" s="60">
        <v>0.20999999999999999</v>
      </c>
      <c r="L179" s="61"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51" t="s">
        <v>57</v>
      </c>
      <c r="C180" s="1"/>
      <c r="D180" s="1"/>
      <c r="E180" s="52" t="s">
        <v>348</v>
      </c>
      <c r="F180" s="1"/>
      <c r="G180" s="1"/>
      <c r="H180" s="43"/>
      <c r="I180" s="1"/>
      <c r="J180" s="43"/>
      <c r="K180" s="1"/>
      <c r="L180" s="1"/>
      <c r="M180" s="12"/>
      <c r="N180" s="2"/>
      <c r="O180" s="2"/>
      <c r="P180" s="2"/>
      <c r="Q180" s="2"/>
    </row>
    <row r="181">
      <c r="A181" s="9"/>
      <c r="B181" s="51" t="s">
        <v>58</v>
      </c>
      <c r="C181" s="1"/>
      <c r="D181" s="1"/>
      <c r="E181" s="52" t="s">
        <v>7</v>
      </c>
      <c r="F181" s="1"/>
      <c r="G181" s="1"/>
      <c r="H181" s="43"/>
      <c r="I181" s="1"/>
      <c r="J181" s="43"/>
      <c r="K181" s="1"/>
      <c r="L181" s="1"/>
      <c r="M181" s="12"/>
      <c r="N181" s="2"/>
      <c r="O181" s="2"/>
      <c r="P181" s="2"/>
      <c r="Q181" s="2"/>
    </row>
    <row r="182">
      <c r="A182" s="9"/>
      <c r="B182" s="51" t="s">
        <v>60</v>
      </c>
      <c r="C182" s="1"/>
      <c r="D182" s="1"/>
      <c r="E182" s="52" t="s">
        <v>7</v>
      </c>
      <c r="F182" s="1"/>
      <c r="G182" s="1"/>
      <c r="H182" s="43"/>
      <c r="I182" s="1"/>
      <c r="J182" s="43"/>
      <c r="K182" s="1"/>
      <c r="L182" s="1"/>
      <c r="M182" s="12"/>
      <c r="N182" s="2"/>
      <c r="O182" s="2"/>
      <c r="P182" s="2"/>
      <c r="Q182" s="2"/>
    </row>
    <row r="183" thickBot="1">
      <c r="A183" s="9"/>
      <c r="B183" s="53" t="s">
        <v>61</v>
      </c>
      <c r="C183" s="54"/>
      <c r="D183" s="54"/>
      <c r="E183" s="55" t="s">
        <v>279</v>
      </c>
      <c r="F183" s="54"/>
      <c r="G183" s="54"/>
      <c r="H183" s="56"/>
      <c r="I183" s="54"/>
      <c r="J183" s="56"/>
      <c r="K183" s="54"/>
      <c r="L183" s="54"/>
      <c r="M183" s="12"/>
      <c r="N183" s="2"/>
      <c r="O183" s="2"/>
      <c r="P183" s="2"/>
      <c r="Q183" s="2"/>
    </row>
    <row r="184" thickTop="1">
      <c r="A184" s="9"/>
      <c r="B184" s="44">
        <v>67</v>
      </c>
      <c r="C184" s="45" t="s">
        <v>349</v>
      </c>
      <c r="D184" s="45" t="s">
        <v>7</v>
      </c>
      <c r="E184" s="45" t="s">
        <v>350</v>
      </c>
      <c r="F184" s="45" t="s">
        <v>7</v>
      </c>
      <c r="G184" s="46" t="s">
        <v>172</v>
      </c>
      <c r="H184" s="57">
        <v>161</v>
      </c>
      <c r="I184" s="58">
        <v>0</v>
      </c>
      <c r="J184" s="59">
        <v>0</v>
      </c>
      <c r="K184" s="60">
        <v>0.20999999999999999</v>
      </c>
      <c r="L184" s="61"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51" t="s">
        <v>57</v>
      </c>
      <c r="C185" s="1"/>
      <c r="D185" s="1"/>
      <c r="E185" s="52" t="s">
        <v>351</v>
      </c>
      <c r="F185" s="1"/>
      <c r="G185" s="1"/>
      <c r="H185" s="43"/>
      <c r="I185" s="1"/>
      <c r="J185" s="43"/>
      <c r="K185" s="1"/>
      <c r="L185" s="1"/>
      <c r="M185" s="12"/>
      <c r="N185" s="2"/>
      <c r="O185" s="2"/>
      <c r="P185" s="2"/>
      <c r="Q185" s="2"/>
    </row>
    <row r="186">
      <c r="A186" s="9"/>
      <c r="B186" s="51" t="s">
        <v>58</v>
      </c>
      <c r="C186" s="1"/>
      <c r="D186" s="1"/>
      <c r="E186" s="52" t="s">
        <v>7</v>
      </c>
      <c r="F186" s="1"/>
      <c r="G186" s="1"/>
      <c r="H186" s="43"/>
      <c r="I186" s="1"/>
      <c r="J186" s="43"/>
      <c r="K186" s="1"/>
      <c r="L186" s="1"/>
      <c r="M186" s="12"/>
      <c r="N186" s="2"/>
      <c r="O186" s="2"/>
      <c r="P186" s="2"/>
      <c r="Q186" s="2"/>
    </row>
    <row r="187">
      <c r="A187" s="9"/>
      <c r="B187" s="51" t="s">
        <v>60</v>
      </c>
      <c r="C187" s="1"/>
      <c r="D187" s="1"/>
      <c r="E187" s="52" t="s">
        <v>7</v>
      </c>
      <c r="F187" s="1"/>
      <c r="G187" s="1"/>
      <c r="H187" s="43"/>
      <c r="I187" s="1"/>
      <c r="J187" s="43"/>
      <c r="K187" s="1"/>
      <c r="L187" s="1"/>
      <c r="M187" s="12"/>
      <c r="N187" s="2"/>
      <c r="O187" s="2"/>
      <c r="P187" s="2"/>
      <c r="Q187" s="2"/>
    </row>
    <row r="188" thickBot="1">
      <c r="A188" s="9"/>
      <c r="B188" s="53" t="s">
        <v>61</v>
      </c>
      <c r="C188" s="54"/>
      <c r="D188" s="54"/>
      <c r="E188" s="55" t="s">
        <v>279</v>
      </c>
      <c r="F188" s="54"/>
      <c r="G188" s="54"/>
      <c r="H188" s="56"/>
      <c r="I188" s="54"/>
      <c r="J188" s="56"/>
      <c r="K188" s="54"/>
      <c r="L188" s="54"/>
      <c r="M188" s="12"/>
      <c r="N188" s="2"/>
      <c r="O188" s="2"/>
      <c r="P188" s="2"/>
      <c r="Q188" s="2"/>
    </row>
    <row r="189" thickTop="1">
      <c r="A189" s="9"/>
      <c r="B189" s="44">
        <v>73</v>
      </c>
      <c r="C189" s="45" t="s">
        <v>352</v>
      </c>
      <c r="D189" s="45" t="s">
        <v>7</v>
      </c>
      <c r="E189" s="45" t="s">
        <v>353</v>
      </c>
      <c r="F189" s="45" t="s">
        <v>7</v>
      </c>
      <c r="G189" s="46" t="s">
        <v>71</v>
      </c>
      <c r="H189" s="57">
        <v>120.75</v>
      </c>
      <c r="I189" s="58">
        <v>0</v>
      </c>
      <c r="J189" s="59">
        <v>0</v>
      </c>
      <c r="K189" s="60">
        <v>0.20999999999999999</v>
      </c>
      <c r="L189" s="61">
        <v>0</v>
      </c>
      <c r="M189" s="12"/>
      <c r="N189" s="2"/>
      <c r="O189" s="2"/>
      <c r="P189" s="2"/>
      <c r="Q189" s="33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51" t="s">
        <v>57</v>
      </c>
      <c r="C190" s="1"/>
      <c r="D190" s="1"/>
      <c r="E190" s="52" t="s">
        <v>354</v>
      </c>
      <c r="F190" s="1"/>
      <c r="G190" s="1"/>
      <c r="H190" s="43"/>
      <c r="I190" s="1"/>
      <c r="J190" s="43"/>
      <c r="K190" s="1"/>
      <c r="L190" s="1"/>
      <c r="M190" s="12"/>
      <c r="N190" s="2"/>
      <c r="O190" s="2"/>
      <c r="P190" s="2"/>
      <c r="Q190" s="2"/>
    </row>
    <row r="191">
      <c r="A191" s="9"/>
      <c r="B191" s="51" t="s">
        <v>58</v>
      </c>
      <c r="C191" s="1"/>
      <c r="D191" s="1"/>
      <c r="E191" s="52" t="s">
        <v>7</v>
      </c>
      <c r="F191" s="1"/>
      <c r="G191" s="1"/>
      <c r="H191" s="43"/>
      <c r="I191" s="1"/>
      <c r="J191" s="43"/>
      <c r="K191" s="1"/>
      <c r="L191" s="1"/>
      <c r="M191" s="12"/>
      <c r="N191" s="2"/>
      <c r="O191" s="2"/>
      <c r="P191" s="2"/>
      <c r="Q191" s="2"/>
    </row>
    <row r="192">
      <c r="A192" s="9"/>
      <c r="B192" s="51" t="s">
        <v>60</v>
      </c>
      <c r="C192" s="1"/>
      <c r="D192" s="1"/>
      <c r="E192" s="52" t="s">
        <v>7</v>
      </c>
      <c r="F192" s="1"/>
      <c r="G192" s="1"/>
      <c r="H192" s="43"/>
      <c r="I192" s="1"/>
      <c r="J192" s="43"/>
      <c r="K192" s="1"/>
      <c r="L192" s="1"/>
      <c r="M192" s="12"/>
      <c r="N192" s="2"/>
      <c r="O192" s="2"/>
      <c r="P192" s="2"/>
      <c r="Q192" s="2"/>
    </row>
    <row r="193" thickBot="1">
      <c r="A193" s="9"/>
      <c r="B193" s="53" t="s">
        <v>61</v>
      </c>
      <c r="C193" s="54"/>
      <c r="D193" s="54"/>
      <c r="E193" s="55" t="s">
        <v>279</v>
      </c>
      <c r="F193" s="54"/>
      <c r="G193" s="54"/>
      <c r="H193" s="56"/>
      <c r="I193" s="54"/>
      <c r="J193" s="56"/>
      <c r="K193" s="54"/>
      <c r="L193" s="54"/>
      <c r="M193" s="12"/>
      <c r="N193" s="2"/>
      <c r="O193" s="2"/>
      <c r="P193" s="2"/>
      <c r="Q193" s="2"/>
    </row>
    <row r="194" thickTop="1">
      <c r="A194" s="9"/>
      <c r="B194" s="44">
        <v>74</v>
      </c>
      <c r="C194" s="45" t="s">
        <v>355</v>
      </c>
      <c r="D194" s="45" t="s">
        <v>7</v>
      </c>
      <c r="E194" s="45" t="s">
        <v>356</v>
      </c>
      <c r="F194" s="45" t="s">
        <v>7</v>
      </c>
      <c r="G194" s="46" t="s">
        <v>71</v>
      </c>
      <c r="H194" s="57">
        <v>120.75</v>
      </c>
      <c r="I194" s="58">
        <v>0</v>
      </c>
      <c r="J194" s="59">
        <v>0</v>
      </c>
      <c r="K194" s="60">
        <v>0.20999999999999999</v>
      </c>
      <c r="L194" s="61"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51" t="s">
        <v>57</v>
      </c>
      <c r="C195" s="1"/>
      <c r="D195" s="1"/>
      <c r="E195" s="52" t="s">
        <v>357</v>
      </c>
      <c r="F195" s="1"/>
      <c r="G195" s="1"/>
      <c r="H195" s="43"/>
      <c r="I195" s="1"/>
      <c r="J195" s="43"/>
      <c r="K195" s="1"/>
      <c r="L195" s="1"/>
      <c r="M195" s="12"/>
      <c r="N195" s="2"/>
      <c r="O195" s="2"/>
      <c r="P195" s="2"/>
      <c r="Q195" s="2"/>
    </row>
    <row r="196">
      <c r="A196" s="9"/>
      <c r="B196" s="51" t="s">
        <v>58</v>
      </c>
      <c r="C196" s="1"/>
      <c r="D196" s="1"/>
      <c r="E196" s="52" t="s">
        <v>7</v>
      </c>
      <c r="F196" s="1"/>
      <c r="G196" s="1"/>
      <c r="H196" s="43"/>
      <c r="I196" s="1"/>
      <c r="J196" s="43"/>
      <c r="K196" s="1"/>
      <c r="L196" s="1"/>
      <c r="M196" s="12"/>
      <c r="N196" s="2"/>
      <c r="O196" s="2"/>
      <c r="P196" s="2"/>
      <c r="Q196" s="2"/>
    </row>
    <row r="197">
      <c r="A197" s="9"/>
      <c r="B197" s="51" t="s">
        <v>60</v>
      </c>
      <c r="C197" s="1"/>
      <c r="D197" s="1"/>
      <c r="E197" s="52" t="s">
        <v>7</v>
      </c>
      <c r="F197" s="1"/>
      <c r="G197" s="1"/>
      <c r="H197" s="43"/>
      <c r="I197" s="1"/>
      <c r="J197" s="43"/>
      <c r="K197" s="1"/>
      <c r="L197" s="1"/>
      <c r="M197" s="12"/>
      <c r="N197" s="2"/>
      <c r="O197" s="2"/>
      <c r="P197" s="2"/>
      <c r="Q197" s="2"/>
    </row>
    <row r="198" thickBot="1">
      <c r="A198" s="9"/>
      <c r="B198" s="53" t="s">
        <v>61</v>
      </c>
      <c r="C198" s="54"/>
      <c r="D198" s="54"/>
      <c r="E198" s="55" t="s">
        <v>279</v>
      </c>
      <c r="F198" s="54"/>
      <c r="G198" s="54"/>
      <c r="H198" s="56"/>
      <c r="I198" s="54"/>
      <c r="J198" s="56"/>
      <c r="K198" s="54"/>
      <c r="L198" s="54"/>
      <c r="M198" s="12"/>
      <c r="N198" s="2"/>
      <c r="O198" s="2"/>
      <c r="P198" s="2"/>
      <c r="Q198" s="2"/>
    </row>
    <row r="199" thickTop="1">
      <c r="A199" s="9"/>
      <c r="B199" s="44">
        <v>78</v>
      </c>
      <c r="C199" s="45" t="s">
        <v>358</v>
      </c>
      <c r="D199" s="45" t="s">
        <v>7</v>
      </c>
      <c r="E199" s="45" t="s">
        <v>359</v>
      </c>
      <c r="F199" s="45" t="s">
        <v>7</v>
      </c>
      <c r="G199" s="46" t="s">
        <v>172</v>
      </c>
      <c r="H199" s="57">
        <v>161</v>
      </c>
      <c r="I199" s="58">
        <v>0</v>
      </c>
      <c r="J199" s="59">
        <v>0</v>
      </c>
      <c r="K199" s="60">
        <v>0.20999999999999999</v>
      </c>
      <c r="L199" s="61">
        <v>0</v>
      </c>
      <c r="M199" s="12"/>
      <c r="N199" s="2"/>
      <c r="O199" s="2"/>
      <c r="P199" s="2"/>
      <c r="Q199" s="33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51" t="s">
        <v>57</v>
      </c>
      <c r="C200" s="1"/>
      <c r="D200" s="1"/>
      <c r="E200" s="52" t="s">
        <v>360</v>
      </c>
      <c r="F200" s="1"/>
      <c r="G200" s="1"/>
      <c r="H200" s="43"/>
      <c r="I200" s="1"/>
      <c r="J200" s="43"/>
      <c r="K200" s="1"/>
      <c r="L200" s="1"/>
      <c r="M200" s="12"/>
      <c r="N200" s="2"/>
      <c r="O200" s="2"/>
      <c r="P200" s="2"/>
      <c r="Q200" s="2"/>
    </row>
    <row r="201">
      <c r="A201" s="9"/>
      <c r="B201" s="51" t="s">
        <v>58</v>
      </c>
      <c r="C201" s="1"/>
      <c r="D201" s="1"/>
      <c r="E201" s="52" t="s">
        <v>7</v>
      </c>
      <c r="F201" s="1"/>
      <c r="G201" s="1"/>
      <c r="H201" s="43"/>
      <c r="I201" s="1"/>
      <c r="J201" s="43"/>
      <c r="K201" s="1"/>
      <c r="L201" s="1"/>
      <c r="M201" s="12"/>
      <c r="N201" s="2"/>
      <c r="O201" s="2"/>
      <c r="P201" s="2"/>
      <c r="Q201" s="2"/>
    </row>
    <row r="202">
      <c r="A202" s="9"/>
      <c r="B202" s="51" t="s">
        <v>60</v>
      </c>
      <c r="C202" s="1"/>
      <c r="D202" s="1"/>
      <c r="E202" s="52" t="s">
        <v>7</v>
      </c>
      <c r="F202" s="1"/>
      <c r="G202" s="1"/>
      <c r="H202" s="43"/>
      <c r="I202" s="1"/>
      <c r="J202" s="43"/>
      <c r="K202" s="1"/>
      <c r="L202" s="1"/>
      <c r="M202" s="12"/>
      <c r="N202" s="2"/>
      <c r="O202" s="2"/>
      <c r="P202" s="2"/>
      <c r="Q202" s="2"/>
    </row>
    <row r="203" thickBot="1">
      <c r="A203" s="9"/>
      <c r="B203" s="53" t="s">
        <v>61</v>
      </c>
      <c r="C203" s="54"/>
      <c r="D203" s="54"/>
      <c r="E203" s="55" t="s">
        <v>279</v>
      </c>
      <c r="F203" s="54"/>
      <c r="G203" s="54"/>
      <c r="H203" s="56"/>
      <c r="I203" s="54"/>
      <c r="J203" s="56"/>
      <c r="K203" s="54"/>
      <c r="L203" s="54"/>
      <c r="M203" s="12"/>
      <c r="N203" s="2"/>
      <c r="O203" s="2"/>
      <c r="P203" s="2"/>
      <c r="Q203" s="2"/>
    </row>
    <row r="204" thickTop="1">
      <c r="A204" s="9"/>
      <c r="B204" s="44">
        <v>122</v>
      </c>
      <c r="C204" s="45" t="s">
        <v>249</v>
      </c>
      <c r="D204" s="45" t="s">
        <v>7</v>
      </c>
      <c r="E204" s="45" t="s">
        <v>250</v>
      </c>
      <c r="F204" s="45" t="s">
        <v>7</v>
      </c>
      <c r="G204" s="46" t="s">
        <v>64</v>
      </c>
      <c r="H204" s="57">
        <v>28.98</v>
      </c>
      <c r="I204" s="58">
        <v>0</v>
      </c>
      <c r="J204" s="59">
        <v>0</v>
      </c>
      <c r="K204" s="60">
        <v>0.20999999999999999</v>
      </c>
      <c r="L204" s="61"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51" t="s">
        <v>57</v>
      </c>
      <c r="C205" s="1"/>
      <c r="D205" s="1"/>
      <c r="E205" s="52" t="s">
        <v>289</v>
      </c>
      <c r="F205" s="1"/>
      <c r="G205" s="1"/>
      <c r="H205" s="43"/>
      <c r="I205" s="1"/>
      <c r="J205" s="43"/>
      <c r="K205" s="1"/>
      <c r="L205" s="1"/>
      <c r="M205" s="12"/>
      <c r="N205" s="2"/>
      <c r="O205" s="2"/>
      <c r="P205" s="2"/>
      <c r="Q205" s="2"/>
    </row>
    <row r="206">
      <c r="A206" s="9"/>
      <c r="B206" s="51" t="s">
        <v>58</v>
      </c>
      <c r="C206" s="1"/>
      <c r="D206" s="1"/>
      <c r="E206" s="52" t="s">
        <v>7</v>
      </c>
      <c r="F206" s="1"/>
      <c r="G206" s="1"/>
      <c r="H206" s="43"/>
      <c r="I206" s="1"/>
      <c r="J206" s="43"/>
      <c r="K206" s="1"/>
      <c r="L206" s="1"/>
      <c r="M206" s="12"/>
      <c r="N206" s="2"/>
      <c r="O206" s="2"/>
      <c r="P206" s="2"/>
      <c r="Q206" s="2"/>
    </row>
    <row r="207">
      <c r="A207" s="9"/>
      <c r="B207" s="51" t="s">
        <v>60</v>
      </c>
      <c r="C207" s="1"/>
      <c r="D207" s="1"/>
      <c r="E207" s="52" t="s">
        <v>7</v>
      </c>
      <c r="F207" s="1"/>
      <c r="G207" s="1"/>
      <c r="H207" s="43"/>
      <c r="I207" s="1"/>
      <c r="J207" s="43"/>
      <c r="K207" s="1"/>
      <c r="L207" s="1"/>
      <c r="M207" s="12"/>
      <c r="N207" s="2"/>
      <c r="O207" s="2"/>
      <c r="P207" s="2"/>
      <c r="Q207" s="2"/>
    </row>
    <row r="208" thickBot="1">
      <c r="A208" s="9"/>
      <c r="B208" s="53" t="s">
        <v>61</v>
      </c>
      <c r="C208" s="54"/>
      <c r="D208" s="54"/>
      <c r="E208" s="55" t="s">
        <v>279</v>
      </c>
      <c r="F208" s="54"/>
      <c r="G208" s="54"/>
      <c r="H208" s="56"/>
      <c r="I208" s="54"/>
      <c r="J208" s="56"/>
      <c r="K208" s="54"/>
      <c r="L208" s="54"/>
      <c r="M208" s="12"/>
      <c r="N208" s="2"/>
      <c r="O208" s="2"/>
      <c r="P208" s="2"/>
      <c r="Q208" s="2"/>
    </row>
    <row r="209" thickTop="1">
      <c r="A209" s="9"/>
      <c r="B209" s="44">
        <v>123</v>
      </c>
      <c r="C209" s="45" t="s">
        <v>290</v>
      </c>
      <c r="D209" s="45" t="s">
        <v>7</v>
      </c>
      <c r="E209" s="45" t="s">
        <v>291</v>
      </c>
      <c r="F209" s="45" t="s">
        <v>7</v>
      </c>
      <c r="G209" s="46" t="s">
        <v>64</v>
      </c>
      <c r="H209" s="57">
        <v>28.98</v>
      </c>
      <c r="I209" s="58">
        <v>0</v>
      </c>
      <c r="J209" s="59">
        <v>0</v>
      </c>
      <c r="K209" s="60">
        <v>0.20999999999999999</v>
      </c>
      <c r="L209" s="61"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51" t="s">
        <v>57</v>
      </c>
      <c r="C210" s="1"/>
      <c r="D210" s="1"/>
      <c r="E210" s="52" t="s">
        <v>292</v>
      </c>
      <c r="F210" s="1"/>
      <c r="G210" s="1"/>
      <c r="H210" s="43"/>
      <c r="I210" s="1"/>
      <c r="J210" s="43"/>
      <c r="K210" s="1"/>
      <c r="L210" s="1"/>
      <c r="M210" s="12"/>
      <c r="N210" s="2"/>
      <c r="O210" s="2"/>
      <c r="P210" s="2"/>
      <c r="Q210" s="2"/>
    </row>
    <row r="211">
      <c r="A211" s="9"/>
      <c r="B211" s="51" t="s">
        <v>58</v>
      </c>
      <c r="C211" s="1"/>
      <c r="D211" s="1"/>
      <c r="E211" s="52" t="s">
        <v>7</v>
      </c>
      <c r="F211" s="1"/>
      <c r="G211" s="1"/>
      <c r="H211" s="43"/>
      <c r="I211" s="1"/>
      <c r="J211" s="43"/>
      <c r="K211" s="1"/>
      <c r="L211" s="1"/>
      <c r="M211" s="12"/>
      <c r="N211" s="2"/>
      <c r="O211" s="2"/>
      <c r="P211" s="2"/>
      <c r="Q211" s="2"/>
    </row>
    <row r="212">
      <c r="A212" s="9"/>
      <c r="B212" s="51" t="s">
        <v>60</v>
      </c>
      <c r="C212" s="1"/>
      <c r="D212" s="1"/>
      <c r="E212" s="52" t="s">
        <v>7</v>
      </c>
      <c r="F212" s="1"/>
      <c r="G212" s="1"/>
      <c r="H212" s="43"/>
      <c r="I212" s="1"/>
      <c r="J212" s="43"/>
      <c r="K212" s="1"/>
      <c r="L212" s="1"/>
      <c r="M212" s="12"/>
      <c r="N212" s="2"/>
      <c r="O212" s="2"/>
      <c r="P212" s="2"/>
      <c r="Q212" s="2"/>
    </row>
    <row r="213" thickBot="1">
      <c r="A213" s="9"/>
      <c r="B213" s="53" t="s">
        <v>61</v>
      </c>
      <c r="C213" s="54"/>
      <c r="D213" s="54"/>
      <c r="E213" s="55" t="s">
        <v>279</v>
      </c>
      <c r="F213" s="54"/>
      <c r="G213" s="54"/>
      <c r="H213" s="56"/>
      <c r="I213" s="54"/>
      <c r="J213" s="56"/>
      <c r="K213" s="54"/>
      <c r="L213" s="54"/>
      <c r="M213" s="12"/>
      <c r="N213" s="2"/>
      <c r="O213" s="2"/>
      <c r="P213" s="2"/>
      <c r="Q213" s="2"/>
    </row>
    <row r="214" thickTop="1" thickBot="1" ht="25" customHeight="1">
      <c r="A214" s="9"/>
      <c r="B214" s="1"/>
      <c r="C214" s="62">
        <v>4</v>
      </c>
      <c r="D214" s="1"/>
      <c r="E214" s="62" t="s">
        <v>254</v>
      </c>
      <c r="F214" s="1"/>
      <c r="G214" s="63" t="s">
        <v>122</v>
      </c>
      <c r="H214" s="64">
        <v>0</v>
      </c>
      <c r="I214" s="63" t="s">
        <v>123</v>
      </c>
      <c r="J214" s="65">
        <f>(L214-H214)</f>
        <v>0</v>
      </c>
      <c r="K214" s="63" t="s">
        <v>124</v>
      </c>
      <c r="L214" s="66">
        <v>0</v>
      </c>
      <c r="M214" s="12"/>
      <c r="N214" s="2"/>
      <c r="O214" s="2"/>
      <c r="P214" s="2"/>
      <c r="Q214" s="33">
        <f>0+Q164+Q169+Q174+Q179+Q184+Q189+Q194+Q199+Q204+Q209</f>
        <v>0</v>
      </c>
      <c r="R214" s="27">
        <f>0+R164+R169+R174+R179+R184+R189+R194+R199+R204+R209</f>
        <v>0</v>
      </c>
      <c r="S214" s="67">
        <f>Q214*(1+J214)+R214</f>
        <v>0</v>
      </c>
    </row>
    <row r="215" thickTop="1" thickBot="1" ht="25" customHeight="1">
      <c r="A215" s="9"/>
      <c r="B215" s="68"/>
      <c r="C215" s="68"/>
      <c r="D215" s="68"/>
      <c r="E215" s="68"/>
      <c r="F215" s="68"/>
      <c r="G215" s="69" t="s">
        <v>125</v>
      </c>
      <c r="H215" s="70">
        <v>0</v>
      </c>
      <c r="I215" s="69" t="s">
        <v>126</v>
      </c>
      <c r="J215" s="71">
        <v>0</v>
      </c>
      <c r="K215" s="69" t="s">
        <v>127</v>
      </c>
      <c r="L215" s="72">
        <v>0</v>
      </c>
      <c r="M215" s="12"/>
      <c r="N215" s="2"/>
      <c r="O215" s="2"/>
      <c r="P215" s="2"/>
      <c r="Q215" s="2"/>
    </row>
    <row r="216" ht="40" customHeight="1">
      <c r="A216" s="9"/>
      <c r="B216" s="73" t="s">
        <v>361</v>
      </c>
      <c r="C216" s="1"/>
      <c r="D216" s="1"/>
      <c r="E216" s="1"/>
      <c r="F216" s="1"/>
      <c r="G216" s="1"/>
      <c r="H216" s="43"/>
      <c r="I216" s="1"/>
      <c r="J216" s="43"/>
      <c r="K216" s="1"/>
      <c r="L216" s="1"/>
      <c r="M216" s="12"/>
      <c r="N216" s="2"/>
      <c r="O216" s="2"/>
      <c r="P216" s="2"/>
      <c r="Q216" s="2"/>
    </row>
    <row r="217">
      <c r="A217" s="9"/>
      <c r="B217" s="44">
        <v>11</v>
      </c>
      <c r="C217" s="45" t="s">
        <v>217</v>
      </c>
      <c r="D217" s="45" t="s">
        <v>7</v>
      </c>
      <c r="E217" s="45" t="s">
        <v>362</v>
      </c>
      <c r="F217" s="45" t="s">
        <v>7</v>
      </c>
      <c r="G217" s="46" t="s">
        <v>71</v>
      </c>
      <c r="H217" s="47">
        <v>1.7</v>
      </c>
      <c r="I217" s="25">
        <v>0</v>
      </c>
      <c r="J217" s="48">
        <v>0</v>
      </c>
      <c r="K217" s="49">
        <v>0.20999999999999999</v>
      </c>
      <c r="L217" s="50">
        <v>0</v>
      </c>
      <c r="M217" s="12"/>
      <c r="N217" s="2"/>
      <c r="O217" s="2"/>
      <c r="P217" s="2"/>
      <c r="Q217" s="33">
        <f>IF(ISNUMBER(K217),IF(H217&gt;0,IF(I217&gt;0,J217,0),0),0)</f>
        <v>0</v>
      </c>
      <c r="R217" s="27">
        <f>IF(ISNUMBER(K217)=FALSE,J217,0)</f>
        <v>0</v>
      </c>
    </row>
    <row r="218">
      <c r="A218" s="9"/>
      <c r="B218" s="51" t="s">
        <v>57</v>
      </c>
      <c r="C218" s="1"/>
      <c r="D218" s="1"/>
      <c r="E218" s="52" t="s">
        <v>363</v>
      </c>
      <c r="F218" s="1"/>
      <c r="G218" s="1"/>
      <c r="H218" s="43"/>
      <c r="I218" s="1"/>
      <c r="J218" s="43"/>
      <c r="K218" s="1"/>
      <c r="L218" s="1"/>
      <c r="M218" s="12"/>
      <c r="N218" s="2"/>
      <c r="O218" s="2"/>
      <c r="P218" s="2"/>
      <c r="Q218" s="2"/>
    </row>
    <row r="219">
      <c r="A219" s="9"/>
      <c r="B219" s="51" t="s">
        <v>58</v>
      </c>
      <c r="C219" s="1"/>
      <c r="D219" s="1"/>
      <c r="E219" s="52" t="s">
        <v>7</v>
      </c>
      <c r="F219" s="1"/>
      <c r="G219" s="1"/>
      <c r="H219" s="43"/>
      <c r="I219" s="1"/>
      <c r="J219" s="43"/>
      <c r="K219" s="1"/>
      <c r="L219" s="1"/>
      <c r="M219" s="12"/>
      <c r="N219" s="2"/>
      <c r="O219" s="2"/>
      <c r="P219" s="2"/>
      <c r="Q219" s="2"/>
    </row>
    <row r="220">
      <c r="A220" s="9"/>
      <c r="B220" s="51" t="s">
        <v>60</v>
      </c>
      <c r="C220" s="1"/>
      <c r="D220" s="1"/>
      <c r="E220" s="52" t="s">
        <v>7</v>
      </c>
      <c r="F220" s="1"/>
      <c r="G220" s="1"/>
      <c r="H220" s="43"/>
      <c r="I220" s="1"/>
      <c r="J220" s="43"/>
      <c r="K220" s="1"/>
      <c r="L220" s="1"/>
      <c r="M220" s="12"/>
      <c r="N220" s="2"/>
      <c r="O220" s="2"/>
      <c r="P220" s="2"/>
      <c r="Q220" s="2"/>
    </row>
    <row r="221" thickBot="1">
      <c r="A221" s="9"/>
      <c r="B221" s="53" t="s">
        <v>61</v>
      </c>
      <c r="C221" s="54"/>
      <c r="D221" s="54"/>
      <c r="E221" s="55" t="s">
        <v>279</v>
      </c>
      <c r="F221" s="54"/>
      <c r="G221" s="54"/>
      <c r="H221" s="56"/>
      <c r="I221" s="54"/>
      <c r="J221" s="56"/>
      <c r="K221" s="54"/>
      <c r="L221" s="54"/>
      <c r="M221" s="12"/>
      <c r="N221" s="2"/>
      <c r="O221" s="2"/>
      <c r="P221" s="2"/>
      <c r="Q221" s="2"/>
    </row>
    <row r="222" thickTop="1">
      <c r="A222" s="9"/>
      <c r="B222" s="44">
        <v>53</v>
      </c>
      <c r="C222" s="45" t="s">
        <v>364</v>
      </c>
      <c r="D222" s="45" t="s">
        <v>7</v>
      </c>
      <c r="E222" s="45" t="s">
        <v>365</v>
      </c>
      <c r="F222" s="45" t="s">
        <v>7</v>
      </c>
      <c r="G222" s="46" t="s">
        <v>71</v>
      </c>
      <c r="H222" s="57">
        <v>1.7</v>
      </c>
      <c r="I222" s="58">
        <v>0</v>
      </c>
      <c r="J222" s="59">
        <v>0</v>
      </c>
      <c r="K222" s="60">
        <v>0.20999999999999999</v>
      </c>
      <c r="L222" s="61">
        <v>0</v>
      </c>
      <c r="M222" s="12"/>
      <c r="N222" s="2"/>
      <c r="O222" s="2"/>
      <c r="P222" s="2"/>
      <c r="Q222" s="33">
        <f>IF(ISNUMBER(K222),IF(H222&gt;0,IF(I222&gt;0,J222,0),0),0)</f>
        <v>0</v>
      </c>
      <c r="R222" s="27">
        <f>IF(ISNUMBER(K222)=FALSE,J222,0)</f>
        <v>0</v>
      </c>
    </row>
    <row r="223">
      <c r="A223" s="9"/>
      <c r="B223" s="51" t="s">
        <v>57</v>
      </c>
      <c r="C223" s="1"/>
      <c r="D223" s="1"/>
      <c r="E223" s="52" t="s">
        <v>366</v>
      </c>
      <c r="F223" s="1"/>
      <c r="G223" s="1"/>
      <c r="H223" s="43"/>
      <c r="I223" s="1"/>
      <c r="J223" s="43"/>
      <c r="K223" s="1"/>
      <c r="L223" s="1"/>
      <c r="M223" s="12"/>
      <c r="N223" s="2"/>
      <c r="O223" s="2"/>
      <c r="P223" s="2"/>
      <c r="Q223" s="2"/>
    </row>
    <row r="224">
      <c r="A224" s="9"/>
      <c r="B224" s="51" t="s">
        <v>58</v>
      </c>
      <c r="C224" s="1"/>
      <c r="D224" s="1"/>
      <c r="E224" s="52" t="s">
        <v>7</v>
      </c>
      <c r="F224" s="1"/>
      <c r="G224" s="1"/>
      <c r="H224" s="43"/>
      <c r="I224" s="1"/>
      <c r="J224" s="43"/>
      <c r="K224" s="1"/>
      <c r="L224" s="1"/>
      <c r="M224" s="12"/>
      <c r="N224" s="2"/>
      <c r="O224" s="2"/>
      <c r="P224" s="2"/>
      <c r="Q224" s="2"/>
    </row>
    <row r="225">
      <c r="A225" s="9"/>
      <c r="B225" s="51" t="s">
        <v>60</v>
      </c>
      <c r="C225" s="1"/>
      <c r="D225" s="1"/>
      <c r="E225" s="52" t="s">
        <v>7</v>
      </c>
      <c r="F225" s="1"/>
      <c r="G225" s="1"/>
      <c r="H225" s="43"/>
      <c r="I225" s="1"/>
      <c r="J225" s="43"/>
      <c r="K225" s="1"/>
      <c r="L225" s="1"/>
      <c r="M225" s="12"/>
      <c r="N225" s="2"/>
      <c r="O225" s="2"/>
      <c r="P225" s="2"/>
      <c r="Q225" s="2"/>
    </row>
    <row r="226" thickBot="1">
      <c r="A226" s="9"/>
      <c r="B226" s="53" t="s">
        <v>61</v>
      </c>
      <c r="C226" s="54"/>
      <c r="D226" s="54"/>
      <c r="E226" s="55" t="s">
        <v>279</v>
      </c>
      <c r="F226" s="54"/>
      <c r="G226" s="54"/>
      <c r="H226" s="56"/>
      <c r="I226" s="54"/>
      <c r="J226" s="56"/>
      <c r="K226" s="54"/>
      <c r="L226" s="54"/>
      <c r="M226" s="12"/>
      <c r="N226" s="2"/>
      <c r="O226" s="2"/>
      <c r="P226" s="2"/>
      <c r="Q226" s="2"/>
    </row>
    <row r="227" thickTop="1">
      <c r="A227" s="9"/>
      <c r="B227" s="44">
        <v>58</v>
      </c>
      <c r="C227" s="45" t="s">
        <v>367</v>
      </c>
      <c r="D227" s="45" t="s">
        <v>7</v>
      </c>
      <c r="E227" s="45" t="s">
        <v>368</v>
      </c>
      <c r="F227" s="45" t="s">
        <v>7</v>
      </c>
      <c r="G227" s="46" t="s">
        <v>172</v>
      </c>
      <c r="H227" s="57">
        <v>2</v>
      </c>
      <c r="I227" s="58">
        <v>0</v>
      </c>
      <c r="J227" s="59">
        <v>0</v>
      </c>
      <c r="K227" s="60">
        <v>0.20999999999999999</v>
      </c>
      <c r="L227" s="61">
        <v>0</v>
      </c>
      <c r="M227" s="12"/>
      <c r="N227" s="2"/>
      <c r="O227" s="2"/>
      <c r="P227" s="2"/>
      <c r="Q227" s="33">
        <f>IF(ISNUMBER(K227),IF(H227&gt;0,IF(I227&gt;0,J227,0),0),0)</f>
        <v>0</v>
      </c>
      <c r="R227" s="27">
        <f>IF(ISNUMBER(K227)=FALSE,J227,0)</f>
        <v>0</v>
      </c>
    </row>
    <row r="228">
      <c r="A228" s="9"/>
      <c r="B228" s="51" t="s">
        <v>57</v>
      </c>
      <c r="C228" s="1"/>
      <c r="D228" s="1"/>
      <c r="E228" s="52" t="s">
        <v>369</v>
      </c>
      <c r="F228" s="1"/>
      <c r="G228" s="1"/>
      <c r="H228" s="43"/>
      <c r="I228" s="1"/>
      <c r="J228" s="43"/>
      <c r="K228" s="1"/>
      <c r="L228" s="1"/>
      <c r="M228" s="12"/>
      <c r="N228" s="2"/>
      <c r="O228" s="2"/>
      <c r="P228" s="2"/>
      <c r="Q228" s="2"/>
    </row>
    <row r="229">
      <c r="A229" s="9"/>
      <c r="B229" s="51" t="s">
        <v>58</v>
      </c>
      <c r="C229" s="1"/>
      <c r="D229" s="1"/>
      <c r="E229" s="52" t="s">
        <v>7</v>
      </c>
      <c r="F229" s="1"/>
      <c r="G229" s="1"/>
      <c r="H229" s="43"/>
      <c r="I229" s="1"/>
      <c r="J229" s="43"/>
      <c r="K229" s="1"/>
      <c r="L229" s="1"/>
      <c r="M229" s="12"/>
      <c r="N229" s="2"/>
      <c r="O229" s="2"/>
      <c r="P229" s="2"/>
      <c r="Q229" s="2"/>
    </row>
    <row r="230">
      <c r="A230" s="9"/>
      <c r="B230" s="51" t="s">
        <v>60</v>
      </c>
      <c r="C230" s="1"/>
      <c r="D230" s="1"/>
      <c r="E230" s="52" t="s">
        <v>7</v>
      </c>
      <c r="F230" s="1"/>
      <c r="G230" s="1"/>
      <c r="H230" s="43"/>
      <c r="I230" s="1"/>
      <c r="J230" s="43"/>
      <c r="K230" s="1"/>
      <c r="L230" s="1"/>
      <c r="M230" s="12"/>
      <c r="N230" s="2"/>
      <c r="O230" s="2"/>
      <c r="P230" s="2"/>
      <c r="Q230" s="2"/>
    </row>
    <row r="231" thickBot="1">
      <c r="A231" s="9"/>
      <c r="B231" s="53" t="s">
        <v>61</v>
      </c>
      <c r="C231" s="54"/>
      <c r="D231" s="54"/>
      <c r="E231" s="55" t="s">
        <v>279</v>
      </c>
      <c r="F231" s="54"/>
      <c r="G231" s="54"/>
      <c r="H231" s="56"/>
      <c r="I231" s="54"/>
      <c r="J231" s="56"/>
      <c r="K231" s="54"/>
      <c r="L231" s="54"/>
      <c r="M231" s="12"/>
      <c r="N231" s="2"/>
      <c r="O231" s="2"/>
      <c r="P231" s="2"/>
      <c r="Q231" s="2"/>
    </row>
    <row r="232" thickTop="1">
      <c r="A232" s="9"/>
      <c r="B232" s="44">
        <v>66</v>
      </c>
      <c r="C232" s="45" t="s">
        <v>370</v>
      </c>
      <c r="D232" s="45" t="s">
        <v>7</v>
      </c>
      <c r="E232" s="45" t="s">
        <v>371</v>
      </c>
      <c r="F232" s="45" t="s">
        <v>7</v>
      </c>
      <c r="G232" s="46" t="s">
        <v>172</v>
      </c>
      <c r="H232" s="57">
        <v>2</v>
      </c>
      <c r="I232" s="58">
        <v>0</v>
      </c>
      <c r="J232" s="59">
        <v>0</v>
      </c>
      <c r="K232" s="60">
        <v>0.20999999999999999</v>
      </c>
      <c r="L232" s="61">
        <v>0</v>
      </c>
      <c r="M232" s="12"/>
      <c r="N232" s="2"/>
      <c r="O232" s="2"/>
      <c r="P232" s="2"/>
      <c r="Q232" s="33">
        <f>IF(ISNUMBER(K232),IF(H232&gt;0,IF(I232&gt;0,J232,0),0),0)</f>
        <v>0</v>
      </c>
      <c r="R232" s="27">
        <f>IF(ISNUMBER(K232)=FALSE,J232,0)</f>
        <v>0</v>
      </c>
    </row>
    <row r="233">
      <c r="A233" s="9"/>
      <c r="B233" s="51" t="s">
        <v>57</v>
      </c>
      <c r="C233" s="1"/>
      <c r="D233" s="1"/>
      <c r="E233" s="52" t="s">
        <v>372</v>
      </c>
      <c r="F233" s="1"/>
      <c r="G233" s="1"/>
      <c r="H233" s="43"/>
      <c r="I233" s="1"/>
      <c r="J233" s="43"/>
      <c r="K233" s="1"/>
      <c r="L233" s="1"/>
      <c r="M233" s="12"/>
      <c r="N233" s="2"/>
      <c r="O233" s="2"/>
      <c r="P233" s="2"/>
      <c r="Q233" s="2"/>
    </row>
    <row r="234">
      <c r="A234" s="9"/>
      <c r="B234" s="51" t="s">
        <v>58</v>
      </c>
      <c r="C234" s="1"/>
      <c r="D234" s="1"/>
      <c r="E234" s="52" t="s">
        <v>7</v>
      </c>
      <c r="F234" s="1"/>
      <c r="G234" s="1"/>
      <c r="H234" s="43"/>
      <c r="I234" s="1"/>
      <c r="J234" s="43"/>
      <c r="K234" s="1"/>
      <c r="L234" s="1"/>
      <c r="M234" s="12"/>
      <c r="N234" s="2"/>
      <c r="O234" s="2"/>
      <c r="P234" s="2"/>
      <c r="Q234" s="2"/>
    </row>
    <row r="235">
      <c r="A235" s="9"/>
      <c r="B235" s="51" t="s">
        <v>60</v>
      </c>
      <c r="C235" s="1"/>
      <c r="D235" s="1"/>
      <c r="E235" s="52" t="s">
        <v>7</v>
      </c>
      <c r="F235" s="1"/>
      <c r="G235" s="1"/>
      <c r="H235" s="43"/>
      <c r="I235" s="1"/>
      <c r="J235" s="43"/>
      <c r="K235" s="1"/>
      <c r="L235" s="1"/>
      <c r="M235" s="12"/>
      <c r="N235" s="2"/>
      <c r="O235" s="2"/>
      <c r="P235" s="2"/>
      <c r="Q235" s="2"/>
    </row>
    <row r="236" thickBot="1">
      <c r="A236" s="9"/>
      <c r="B236" s="53" t="s">
        <v>61</v>
      </c>
      <c r="C236" s="54"/>
      <c r="D236" s="54"/>
      <c r="E236" s="55" t="s">
        <v>279</v>
      </c>
      <c r="F236" s="54"/>
      <c r="G236" s="54"/>
      <c r="H236" s="56"/>
      <c r="I236" s="54"/>
      <c r="J236" s="56"/>
      <c r="K236" s="54"/>
      <c r="L236" s="54"/>
      <c r="M236" s="12"/>
      <c r="N236" s="2"/>
      <c r="O236" s="2"/>
      <c r="P236" s="2"/>
      <c r="Q236" s="2"/>
    </row>
    <row r="237" thickTop="1">
      <c r="A237" s="9"/>
      <c r="B237" s="44">
        <v>79</v>
      </c>
      <c r="C237" s="45" t="s">
        <v>358</v>
      </c>
      <c r="D237" s="45" t="s">
        <v>7</v>
      </c>
      <c r="E237" s="45" t="s">
        <v>359</v>
      </c>
      <c r="F237" s="45" t="s">
        <v>7</v>
      </c>
      <c r="G237" s="46" t="s">
        <v>172</v>
      </c>
      <c r="H237" s="57">
        <v>2</v>
      </c>
      <c r="I237" s="58">
        <v>0</v>
      </c>
      <c r="J237" s="59">
        <v>0</v>
      </c>
      <c r="K237" s="60">
        <v>0.20999999999999999</v>
      </c>
      <c r="L237" s="61">
        <v>0</v>
      </c>
      <c r="M237" s="12"/>
      <c r="N237" s="2"/>
      <c r="O237" s="2"/>
      <c r="P237" s="2"/>
      <c r="Q237" s="33">
        <f>IF(ISNUMBER(K237),IF(H237&gt;0,IF(I237&gt;0,J237,0),0),0)</f>
        <v>0</v>
      </c>
      <c r="R237" s="27">
        <f>IF(ISNUMBER(K237)=FALSE,J237,0)</f>
        <v>0</v>
      </c>
    </row>
    <row r="238">
      <c r="A238" s="9"/>
      <c r="B238" s="51" t="s">
        <v>57</v>
      </c>
      <c r="C238" s="1"/>
      <c r="D238" s="1"/>
      <c r="E238" s="52" t="s">
        <v>360</v>
      </c>
      <c r="F238" s="1"/>
      <c r="G238" s="1"/>
      <c r="H238" s="43"/>
      <c r="I238" s="1"/>
      <c r="J238" s="43"/>
      <c r="K238" s="1"/>
      <c r="L238" s="1"/>
      <c r="M238" s="12"/>
      <c r="N238" s="2"/>
      <c r="O238" s="2"/>
      <c r="P238" s="2"/>
      <c r="Q238" s="2"/>
    </row>
    <row r="239">
      <c r="A239" s="9"/>
      <c r="B239" s="51" t="s">
        <v>58</v>
      </c>
      <c r="C239" s="1"/>
      <c r="D239" s="1"/>
      <c r="E239" s="52" t="s">
        <v>7</v>
      </c>
      <c r="F239" s="1"/>
      <c r="G239" s="1"/>
      <c r="H239" s="43"/>
      <c r="I239" s="1"/>
      <c r="J239" s="43"/>
      <c r="K239" s="1"/>
      <c r="L239" s="1"/>
      <c r="M239" s="12"/>
      <c r="N239" s="2"/>
      <c r="O239" s="2"/>
      <c r="P239" s="2"/>
      <c r="Q239" s="2"/>
    </row>
    <row r="240">
      <c r="A240" s="9"/>
      <c r="B240" s="51" t="s">
        <v>60</v>
      </c>
      <c r="C240" s="1"/>
      <c r="D240" s="1"/>
      <c r="E240" s="52" t="s">
        <v>7</v>
      </c>
      <c r="F240" s="1"/>
      <c r="G240" s="1"/>
      <c r="H240" s="43"/>
      <c r="I240" s="1"/>
      <c r="J240" s="43"/>
      <c r="K240" s="1"/>
      <c r="L240" s="1"/>
      <c r="M240" s="12"/>
      <c r="N240" s="2"/>
      <c r="O240" s="2"/>
      <c r="P240" s="2"/>
      <c r="Q240" s="2"/>
    </row>
    <row r="241" thickBot="1">
      <c r="A241" s="9"/>
      <c r="B241" s="53" t="s">
        <v>61</v>
      </c>
      <c r="C241" s="54"/>
      <c r="D241" s="54"/>
      <c r="E241" s="55" t="s">
        <v>279</v>
      </c>
      <c r="F241" s="54"/>
      <c r="G241" s="54"/>
      <c r="H241" s="56"/>
      <c r="I241" s="54"/>
      <c r="J241" s="56"/>
      <c r="K241" s="54"/>
      <c r="L241" s="54"/>
      <c r="M241" s="12"/>
      <c r="N241" s="2"/>
      <c r="O241" s="2"/>
      <c r="P241" s="2"/>
      <c r="Q241" s="2"/>
    </row>
    <row r="242" thickTop="1">
      <c r="A242" s="9"/>
      <c r="B242" s="44">
        <v>87</v>
      </c>
      <c r="C242" s="45" t="s">
        <v>373</v>
      </c>
      <c r="D242" s="45" t="s">
        <v>7</v>
      </c>
      <c r="E242" s="45" t="s">
        <v>374</v>
      </c>
      <c r="F242" s="45" t="s">
        <v>7</v>
      </c>
      <c r="G242" s="46" t="s">
        <v>71</v>
      </c>
      <c r="H242" s="57">
        <v>1.7</v>
      </c>
      <c r="I242" s="58">
        <v>0</v>
      </c>
      <c r="J242" s="59">
        <v>0</v>
      </c>
      <c r="K242" s="60">
        <v>0.20999999999999999</v>
      </c>
      <c r="L242" s="61">
        <v>0</v>
      </c>
      <c r="M242" s="12"/>
      <c r="N242" s="2"/>
      <c r="O242" s="2"/>
      <c r="P242" s="2"/>
      <c r="Q242" s="33">
        <f>IF(ISNUMBER(K242),IF(H242&gt;0,IF(I242&gt;0,J242,0),0),0)</f>
        <v>0</v>
      </c>
      <c r="R242" s="27">
        <f>IF(ISNUMBER(K242)=FALSE,J242,0)</f>
        <v>0</v>
      </c>
    </row>
    <row r="243">
      <c r="A243" s="9"/>
      <c r="B243" s="51" t="s">
        <v>57</v>
      </c>
      <c r="C243" s="1"/>
      <c r="D243" s="1"/>
      <c r="E243" s="52" t="s">
        <v>375</v>
      </c>
      <c r="F243" s="1"/>
      <c r="G243" s="1"/>
      <c r="H243" s="43"/>
      <c r="I243" s="1"/>
      <c r="J243" s="43"/>
      <c r="K243" s="1"/>
      <c r="L243" s="1"/>
      <c r="M243" s="12"/>
      <c r="N243" s="2"/>
      <c r="O243" s="2"/>
      <c r="P243" s="2"/>
      <c r="Q243" s="2"/>
    </row>
    <row r="244">
      <c r="A244" s="9"/>
      <c r="B244" s="51" t="s">
        <v>58</v>
      </c>
      <c r="C244" s="1"/>
      <c r="D244" s="1"/>
      <c r="E244" s="52" t="s">
        <v>7</v>
      </c>
      <c r="F244" s="1"/>
      <c r="G244" s="1"/>
      <c r="H244" s="43"/>
      <c r="I244" s="1"/>
      <c r="J244" s="43"/>
      <c r="K244" s="1"/>
      <c r="L244" s="1"/>
      <c r="M244" s="12"/>
      <c r="N244" s="2"/>
      <c r="O244" s="2"/>
      <c r="P244" s="2"/>
      <c r="Q244" s="2"/>
    </row>
    <row r="245">
      <c r="A245" s="9"/>
      <c r="B245" s="51" t="s">
        <v>60</v>
      </c>
      <c r="C245" s="1"/>
      <c r="D245" s="1"/>
      <c r="E245" s="52" t="s">
        <v>7</v>
      </c>
      <c r="F245" s="1"/>
      <c r="G245" s="1"/>
      <c r="H245" s="43"/>
      <c r="I245" s="1"/>
      <c r="J245" s="43"/>
      <c r="K245" s="1"/>
      <c r="L245" s="1"/>
      <c r="M245" s="12"/>
      <c r="N245" s="2"/>
      <c r="O245" s="2"/>
      <c r="P245" s="2"/>
      <c r="Q245" s="2"/>
    </row>
    <row r="246" thickBot="1">
      <c r="A246" s="9"/>
      <c r="B246" s="53" t="s">
        <v>61</v>
      </c>
      <c r="C246" s="54"/>
      <c r="D246" s="54"/>
      <c r="E246" s="55" t="s">
        <v>279</v>
      </c>
      <c r="F246" s="54"/>
      <c r="G246" s="54"/>
      <c r="H246" s="56"/>
      <c r="I246" s="54"/>
      <c r="J246" s="56"/>
      <c r="K246" s="54"/>
      <c r="L246" s="54"/>
      <c r="M246" s="12"/>
      <c r="N246" s="2"/>
      <c r="O246" s="2"/>
      <c r="P246" s="2"/>
      <c r="Q246" s="2"/>
    </row>
    <row r="247" thickTop="1">
      <c r="A247" s="9"/>
      <c r="B247" s="44">
        <v>88</v>
      </c>
      <c r="C247" s="45" t="s">
        <v>376</v>
      </c>
      <c r="D247" s="45" t="s">
        <v>7</v>
      </c>
      <c r="E247" s="45" t="s">
        <v>377</v>
      </c>
      <c r="F247" s="45" t="s">
        <v>7</v>
      </c>
      <c r="G247" s="46" t="s">
        <v>71</v>
      </c>
      <c r="H247" s="57">
        <v>1.7</v>
      </c>
      <c r="I247" s="58">
        <v>0</v>
      </c>
      <c r="J247" s="59">
        <v>0</v>
      </c>
      <c r="K247" s="60">
        <v>0.20999999999999999</v>
      </c>
      <c r="L247" s="61">
        <v>0</v>
      </c>
      <c r="M247" s="12"/>
      <c r="N247" s="2"/>
      <c r="O247" s="2"/>
      <c r="P247" s="2"/>
      <c r="Q247" s="33">
        <f>IF(ISNUMBER(K247),IF(H247&gt;0,IF(I247&gt;0,J247,0),0),0)</f>
        <v>0</v>
      </c>
      <c r="R247" s="27">
        <f>IF(ISNUMBER(K247)=FALSE,J247,0)</f>
        <v>0</v>
      </c>
    </row>
    <row r="248">
      <c r="A248" s="9"/>
      <c r="B248" s="51" t="s">
        <v>57</v>
      </c>
      <c r="C248" s="1"/>
      <c r="D248" s="1"/>
      <c r="E248" s="52" t="s">
        <v>378</v>
      </c>
      <c r="F248" s="1"/>
      <c r="G248" s="1"/>
      <c r="H248" s="43"/>
      <c r="I248" s="1"/>
      <c r="J248" s="43"/>
      <c r="K248" s="1"/>
      <c r="L248" s="1"/>
      <c r="M248" s="12"/>
      <c r="N248" s="2"/>
      <c r="O248" s="2"/>
      <c r="P248" s="2"/>
      <c r="Q248" s="2"/>
    </row>
    <row r="249">
      <c r="A249" s="9"/>
      <c r="B249" s="51" t="s">
        <v>58</v>
      </c>
      <c r="C249" s="1"/>
      <c r="D249" s="1"/>
      <c r="E249" s="52" t="s">
        <v>7</v>
      </c>
      <c r="F249" s="1"/>
      <c r="G249" s="1"/>
      <c r="H249" s="43"/>
      <c r="I249" s="1"/>
      <c r="J249" s="43"/>
      <c r="K249" s="1"/>
      <c r="L249" s="1"/>
      <c r="M249" s="12"/>
      <c r="N249" s="2"/>
      <c r="O249" s="2"/>
      <c r="P249" s="2"/>
      <c r="Q249" s="2"/>
    </row>
    <row r="250">
      <c r="A250" s="9"/>
      <c r="B250" s="51" t="s">
        <v>60</v>
      </c>
      <c r="C250" s="1"/>
      <c r="D250" s="1"/>
      <c r="E250" s="52" t="s">
        <v>7</v>
      </c>
      <c r="F250" s="1"/>
      <c r="G250" s="1"/>
      <c r="H250" s="43"/>
      <c r="I250" s="1"/>
      <c r="J250" s="43"/>
      <c r="K250" s="1"/>
      <c r="L250" s="1"/>
      <c r="M250" s="12"/>
      <c r="N250" s="2"/>
      <c r="O250" s="2"/>
      <c r="P250" s="2"/>
      <c r="Q250" s="2"/>
    </row>
    <row r="251" thickBot="1">
      <c r="A251" s="9"/>
      <c r="B251" s="53" t="s">
        <v>61</v>
      </c>
      <c r="C251" s="54"/>
      <c r="D251" s="54"/>
      <c r="E251" s="55" t="s">
        <v>279</v>
      </c>
      <c r="F251" s="54"/>
      <c r="G251" s="54"/>
      <c r="H251" s="56"/>
      <c r="I251" s="54"/>
      <c r="J251" s="56"/>
      <c r="K251" s="54"/>
      <c r="L251" s="54"/>
      <c r="M251" s="12"/>
      <c r="N251" s="2"/>
      <c r="O251" s="2"/>
      <c r="P251" s="2"/>
      <c r="Q251" s="2"/>
    </row>
    <row r="252" thickTop="1">
      <c r="A252" s="9"/>
      <c r="B252" s="44">
        <v>93</v>
      </c>
      <c r="C252" s="45" t="s">
        <v>379</v>
      </c>
      <c r="D252" s="45" t="s">
        <v>7</v>
      </c>
      <c r="E252" s="45" t="s">
        <v>380</v>
      </c>
      <c r="F252" s="45" t="s">
        <v>7</v>
      </c>
      <c r="G252" s="46" t="s">
        <v>71</v>
      </c>
      <c r="H252" s="57">
        <v>1.734</v>
      </c>
      <c r="I252" s="58">
        <v>0</v>
      </c>
      <c r="J252" s="59">
        <v>0</v>
      </c>
      <c r="K252" s="60">
        <v>0.20999999999999999</v>
      </c>
      <c r="L252" s="61">
        <v>0</v>
      </c>
      <c r="M252" s="12"/>
      <c r="N252" s="2"/>
      <c r="O252" s="2"/>
      <c r="P252" s="2"/>
      <c r="Q252" s="33">
        <f>IF(ISNUMBER(K252),IF(H252&gt;0,IF(I252&gt;0,J252,0),0),0)</f>
        <v>0</v>
      </c>
      <c r="R252" s="27">
        <f>IF(ISNUMBER(K252)=FALSE,J252,0)</f>
        <v>0</v>
      </c>
    </row>
    <row r="253">
      <c r="A253" s="9"/>
      <c r="B253" s="51" t="s">
        <v>57</v>
      </c>
      <c r="C253" s="1"/>
      <c r="D253" s="1"/>
      <c r="E253" s="52" t="s">
        <v>380</v>
      </c>
      <c r="F253" s="1"/>
      <c r="G253" s="1"/>
      <c r="H253" s="43"/>
      <c r="I253" s="1"/>
      <c r="J253" s="43"/>
      <c r="K253" s="1"/>
      <c r="L253" s="1"/>
      <c r="M253" s="12"/>
      <c r="N253" s="2"/>
      <c r="O253" s="2"/>
      <c r="P253" s="2"/>
      <c r="Q253" s="2"/>
    </row>
    <row r="254">
      <c r="A254" s="9"/>
      <c r="B254" s="51" t="s">
        <v>58</v>
      </c>
      <c r="C254" s="1"/>
      <c r="D254" s="1"/>
      <c r="E254" s="52" t="s">
        <v>7</v>
      </c>
      <c r="F254" s="1"/>
      <c r="G254" s="1"/>
      <c r="H254" s="43"/>
      <c r="I254" s="1"/>
      <c r="J254" s="43"/>
      <c r="K254" s="1"/>
      <c r="L254" s="1"/>
      <c r="M254" s="12"/>
      <c r="N254" s="2"/>
      <c r="O254" s="2"/>
      <c r="P254" s="2"/>
      <c r="Q254" s="2"/>
    </row>
    <row r="255">
      <c r="A255" s="9"/>
      <c r="B255" s="51" t="s">
        <v>60</v>
      </c>
      <c r="C255" s="1"/>
      <c r="D255" s="1"/>
      <c r="E255" s="52" t="s">
        <v>7</v>
      </c>
      <c r="F255" s="1"/>
      <c r="G255" s="1"/>
      <c r="H255" s="43"/>
      <c r="I255" s="1"/>
      <c r="J255" s="43"/>
      <c r="K255" s="1"/>
      <c r="L255" s="1"/>
      <c r="M255" s="12"/>
      <c r="N255" s="2"/>
      <c r="O255" s="2"/>
      <c r="P255" s="2"/>
      <c r="Q255" s="2"/>
    </row>
    <row r="256" thickBot="1">
      <c r="A256" s="9"/>
      <c r="B256" s="53" t="s">
        <v>61</v>
      </c>
      <c r="C256" s="54"/>
      <c r="D256" s="54"/>
      <c r="E256" s="55" t="s">
        <v>279</v>
      </c>
      <c r="F256" s="54"/>
      <c r="G256" s="54"/>
      <c r="H256" s="56"/>
      <c r="I256" s="54"/>
      <c r="J256" s="56"/>
      <c r="K256" s="54"/>
      <c r="L256" s="54"/>
      <c r="M256" s="12"/>
      <c r="N256" s="2"/>
      <c r="O256" s="2"/>
      <c r="P256" s="2"/>
      <c r="Q256" s="2"/>
    </row>
    <row r="257" thickTop="1">
      <c r="A257" s="9"/>
      <c r="B257" s="44">
        <v>121</v>
      </c>
      <c r="C257" s="45" t="s">
        <v>249</v>
      </c>
      <c r="D257" s="45" t="s">
        <v>7</v>
      </c>
      <c r="E257" s="45" t="s">
        <v>250</v>
      </c>
      <c r="F257" s="45" t="s">
        <v>7</v>
      </c>
      <c r="G257" s="46" t="s">
        <v>64</v>
      </c>
      <c r="H257" s="57">
        <v>0.504</v>
      </c>
      <c r="I257" s="58">
        <v>0</v>
      </c>
      <c r="J257" s="59">
        <v>0</v>
      </c>
      <c r="K257" s="60">
        <v>0.20999999999999999</v>
      </c>
      <c r="L257" s="61"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51" t="s">
        <v>57</v>
      </c>
      <c r="C258" s="1"/>
      <c r="D258" s="1"/>
      <c r="E258" s="52" t="s">
        <v>289</v>
      </c>
      <c r="F258" s="1"/>
      <c r="G258" s="1"/>
      <c r="H258" s="43"/>
      <c r="I258" s="1"/>
      <c r="J258" s="43"/>
      <c r="K258" s="1"/>
      <c r="L258" s="1"/>
      <c r="M258" s="12"/>
      <c r="N258" s="2"/>
      <c r="O258" s="2"/>
      <c r="P258" s="2"/>
      <c r="Q258" s="2"/>
    </row>
    <row r="259">
      <c r="A259" s="9"/>
      <c r="B259" s="51" t="s">
        <v>58</v>
      </c>
      <c r="C259" s="1"/>
      <c r="D259" s="1"/>
      <c r="E259" s="52" t="s">
        <v>7</v>
      </c>
      <c r="F259" s="1"/>
      <c r="G259" s="1"/>
      <c r="H259" s="43"/>
      <c r="I259" s="1"/>
      <c r="J259" s="43"/>
      <c r="K259" s="1"/>
      <c r="L259" s="1"/>
      <c r="M259" s="12"/>
      <c r="N259" s="2"/>
      <c r="O259" s="2"/>
      <c r="P259" s="2"/>
      <c r="Q259" s="2"/>
    </row>
    <row r="260">
      <c r="A260" s="9"/>
      <c r="B260" s="51" t="s">
        <v>60</v>
      </c>
      <c r="C260" s="1"/>
      <c r="D260" s="1"/>
      <c r="E260" s="52" t="s">
        <v>7</v>
      </c>
      <c r="F260" s="1"/>
      <c r="G260" s="1"/>
      <c r="H260" s="43"/>
      <c r="I260" s="1"/>
      <c r="J260" s="43"/>
      <c r="K260" s="1"/>
      <c r="L260" s="1"/>
      <c r="M260" s="12"/>
      <c r="N260" s="2"/>
      <c r="O260" s="2"/>
      <c r="P260" s="2"/>
      <c r="Q260" s="2"/>
    </row>
    <row r="261" thickBot="1">
      <c r="A261" s="9"/>
      <c r="B261" s="53" t="s">
        <v>61</v>
      </c>
      <c r="C261" s="54"/>
      <c r="D261" s="54"/>
      <c r="E261" s="55" t="s">
        <v>279</v>
      </c>
      <c r="F261" s="54"/>
      <c r="G261" s="54"/>
      <c r="H261" s="56"/>
      <c r="I261" s="54"/>
      <c r="J261" s="56"/>
      <c r="K261" s="54"/>
      <c r="L261" s="54"/>
      <c r="M261" s="12"/>
      <c r="N261" s="2"/>
      <c r="O261" s="2"/>
      <c r="P261" s="2"/>
      <c r="Q261" s="2"/>
    </row>
    <row r="262" thickTop="1">
      <c r="A262" s="9"/>
      <c r="B262" s="44">
        <v>124</v>
      </c>
      <c r="C262" s="45" t="s">
        <v>290</v>
      </c>
      <c r="D262" s="45" t="s">
        <v>7</v>
      </c>
      <c r="E262" s="45" t="s">
        <v>291</v>
      </c>
      <c r="F262" s="45" t="s">
        <v>7</v>
      </c>
      <c r="G262" s="46" t="s">
        <v>64</v>
      </c>
      <c r="H262" s="57">
        <v>0.504</v>
      </c>
      <c r="I262" s="58">
        <v>0</v>
      </c>
      <c r="J262" s="59">
        <v>0</v>
      </c>
      <c r="K262" s="60">
        <v>0.20999999999999999</v>
      </c>
      <c r="L262" s="61"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51" t="s">
        <v>57</v>
      </c>
      <c r="C263" s="1"/>
      <c r="D263" s="1"/>
      <c r="E263" s="52" t="s">
        <v>292</v>
      </c>
      <c r="F263" s="1"/>
      <c r="G263" s="1"/>
      <c r="H263" s="43"/>
      <c r="I263" s="1"/>
      <c r="J263" s="43"/>
      <c r="K263" s="1"/>
      <c r="L263" s="1"/>
      <c r="M263" s="12"/>
      <c r="N263" s="2"/>
      <c r="O263" s="2"/>
      <c r="P263" s="2"/>
      <c r="Q263" s="2"/>
    </row>
    <row r="264">
      <c r="A264" s="9"/>
      <c r="B264" s="51" t="s">
        <v>58</v>
      </c>
      <c r="C264" s="1"/>
      <c r="D264" s="1"/>
      <c r="E264" s="52" t="s">
        <v>7</v>
      </c>
      <c r="F264" s="1"/>
      <c r="G264" s="1"/>
      <c r="H264" s="43"/>
      <c r="I264" s="1"/>
      <c r="J264" s="43"/>
      <c r="K264" s="1"/>
      <c r="L264" s="1"/>
      <c r="M264" s="12"/>
      <c r="N264" s="2"/>
      <c r="O264" s="2"/>
      <c r="P264" s="2"/>
      <c r="Q264" s="2"/>
    </row>
    <row r="265">
      <c r="A265" s="9"/>
      <c r="B265" s="51" t="s">
        <v>60</v>
      </c>
      <c r="C265" s="1"/>
      <c r="D265" s="1"/>
      <c r="E265" s="52" t="s">
        <v>7</v>
      </c>
      <c r="F265" s="1"/>
      <c r="G265" s="1"/>
      <c r="H265" s="43"/>
      <c r="I265" s="1"/>
      <c r="J265" s="43"/>
      <c r="K265" s="1"/>
      <c r="L265" s="1"/>
      <c r="M265" s="12"/>
      <c r="N265" s="2"/>
      <c r="O265" s="2"/>
      <c r="P265" s="2"/>
      <c r="Q265" s="2"/>
    </row>
    <row r="266" thickBot="1">
      <c r="A266" s="9"/>
      <c r="B266" s="53" t="s">
        <v>61</v>
      </c>
      <c r="C266" s="54"/>
      <c r="D266" s="54"/>
      <c r="E266" s="55" t="s">
        <v>279</v>
      </c>
      <c r="F266" s="54"/>
      <c r="G266" s="54"/>
      <c r="H266" s="56"/>
      <c r="I266" s="54"/>
      <c r="J266" s="56"/>
      <c r="K266" s="54"/>
      <c r="L266" s="54"/>
      <c r="M266" s="12"/>
      <c r="N266" s="2"/>
      <c r="O266" s="2"/>
      <c r="P266" s="2"/>
      <c r="Q266" s="2"/>
    </row>
    <row r="267" thickTop="1" thickBot="1" ht="25" customHeight="1">
      <c r="A267" s="9"/>
      <c r="B267" s="1"/>
      <c r="C267" s="62">
        <v>5</v>
      </c>
      <c r="D267" s="1"/>
      <c r="E267" s="62" t="s">
        <v>255</v>
      </c>
      <c r="F267" s="1"/>
      <c r="G267" s="63" t="s">
        <v>122</v>
      </c>
      <c r="H267" s="64">
        <v>0</v>
      </c>
      <c r="I267" s="63" t="s">
        <v>123</v>
      </c>
      <c r="J267" s="65">
        <f>(L267-H267)</f>
        <v>0</v>
      </c>
      <c r="K267" s="63" t="s">
        <v>124</v>
      </c>
      <c r="L267" s="66">
        <v>0</v>
      </c>
      <c r="M267" s="12"/>
      <c r="N267" s="2"/>
      <c r="O267" s="2"/>
      <c r="P267" s="2"/>
      <c r="Q267" s="33">
        <f>0+Q217+Q222+Q227+Q232+Q237+Q242+Q247+Q252+Q257+Q262</f>
        <v>0</v>
      </c>
      <c r="R267" s="27">
        <f>0+R217+R222+R227+R232+R237+R242+R247+R252+R257+R262</f>
        <v>0</v>
      </c>
      <c r="S267" s="67">
        <f>Q267*(1+J267)+R267</f>
        <v>0</v>
      </c>
    </row>
    <row r="268" thickTop="1" thickBot="1" ht="25" customHeight="1">
      <c r="A268" s="9"/>
      <c r="B268" s="68"/>
      <c r="C268" s="68"/>
      <c r="D268" s="68"/>
      <c r="E268" s="68"/>
      <c r="F268" s="68"/>
      <c r="G268" s="69" t="s">
        <v>125</v>
      </c>
      <c r="H268" s="70">
        <v>0</v>
      </c>
      <c r="I268" s="69" t="s">
        <v>126</v>
      </c>
      <c r="J268" s="71">
        <v>0</v>
      </c>
      <c r="K268" s="69" t="s">
        <v>127</v>
      </c>
      <c r="L268" s="72">
        <v>0</v>
      </c>
      <c r="M268" s="12"/>
      <c r="N268" s="2"/>
      <c r="O268" s="2"/>
      <c r="P268" s="2"/>
      <c r="Q268" s="2"/>
    </row>
    <row r="269" ht="40" customHeight="1">
      <c r="A269" s="9"/>
      <c r="B269" s="73" t="s">
        <v>381</v>
      </c>
      <c r="C269" s="1"/>
      <c r="D269" s="1"/>
      <c r="E269" s="1"/>
      <c r="F269" s="1"/>
      <c r="G269" s="1"/>
      <c r="H269" s="43"/>
      <c r="I269" s="1"/>
      <c r="J269" s="43"/>
      <c r="K269" s="1"/>
      <c r="L269" s="1"/>
      <c r="M269" s="12"/>
      <c r="N269" s="2"/>
      <c r="O269" s="2"/>
      <c r="P269" s="2"/>
      <c r="Q269" s="2"/>
    </row>
    <row r="270">
      <c r="A270" s="9"/>
      <c r="B270" s="44">
        <v>28</v>
      </c>
      <c r="C270" s="45" t="s">
        <v>382</v>
      </c>
      <c r="D270" s="45" t="s">
        <v>7</v>
      </c>
      <c r="E270" s="45" t="s">
        <v>383</v>
      </c>
      <c r="F270" s="45" t="s">
        <v>7</v>
      </c>
      <c r="G270" s="46" t="s">
        <v>172</v>
      </c>
      <c r="H270" s="47">
        <v>5</v>
      </c>
      <c r="I270" s="25">
        <v>0</v>
      </c>
      <c r="J270" s="48">
        <v>0</v>
      </c>
      <c r="K270" s="49">
        <v>0.20999999999999999</v>
      </c>
      <c r="L270" s="50"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51" t="s">
        <v>57</v>
      </c>
      <c r="C271" s="1"/>
      <c r="D271" s="1"/>
      <c r="E271" s="52" t="s">
        <v>384</v>
      </c>
      <c r="F271" s="1"/>
      <c r="G271" s="1"/>
      <c r="H271" s="43"/>
      <c r="I271" s="1"/>
      <c r="J271" s="43"/>
      <c r="K271" s="1"/>
      <c r="L271" s="1"/>
      <c r="M271" s="12"/>
      <c r="N271" s="2"/>
      <c r="O271" s="2"/>
      <c r="P271" s="2"/>
      <c r="Q271" s="2"/>
    </row>
    <row r="272">
      <c r="A272" s="9"/>
      <c r="B272" s="51" t="s">
        <v>58</v>
      </c>
      <c r="C272" s="1"/>
      <c r="D272" s="1"/>
      <c r="E272" s="52" t="s">
        <v>7</v>
      </c>
      <c r="F272" s="1"/>
      <c r="G272" s="1"/>
      <c r="H272" s="43"/>
      <c r="I272" s="1"/>
      <c r="J272" s="43"/>
      <c r="K272" s="1"/>
      <c r="L272" s="1"/>
      <c r="M272" s="12"/>
      <c r="N272" s="2"/>
      <c r="O272" s="2"/>
      <c r="P272" s="2"/>
      <c r="Q272" s="2"/>
    </row>
    <row r="273">
      <c r="A273" s="9"/>
      <c r="B273" s="51" t="s">
        <v>60</v>
      </c>
      <c r="C273" s="1"/>
      <c r="D273" s="1"/>
      <c r="E273" s="52" t="s">
        <v>7</v>
      </c>
      <c r="F273" s="1"/>
      <c r="G273" s="1"/>
      <c r="H273" s="43"/>
      <c r="I273" s="1"/>
      <c r="J273" s="43"/>
      <c r="K273" s="1"/>
      <c r="L273" s="1"/>
      <c r="M273" s="12"/>
      <c r="N273" s="2"/>
      <c r="O273" s="2"/>
      <c r="P273" s="2"/>
      <c r="Q273" s="2"/>
    </row>
    <row r="274" thickBot="1">
      <c r="A274" s="9"/>
      <c r="B274" s="53" t="s">
        <v>61</v>
      </c>
      <c r="C274" s="54"/>
      <c r="D274" s="54"/>
      <c r="E274" s="55" t="s">
        <v>279</v>
      </c>
      <c r="F274" s="54"/>
      <c r="G274" s="54"/>
      <c r="H274" s="56"/>
      <c r="I274" s="54"/>
      <c r="J274" s="56"/>
      <c r="K274" s="54"/>
      <c r="L274" s="54"/>
      <c r="M274" s="12"/>
      <c r="N274" s="2"/>
      <c r="O274" s="2"/>
      <c r="P274" s="2"/>
      <c r="Q274" s="2"/>
    </row>
    <row r="275" thickTop="1">
      <c r="A275" s="9"/>
      <c r="B275" s="44">
        <v>29</v>
      </c>
      <c r="C275" s="45" t="s">
        <v>385</v>
      </c>
      <c r="D275" s="45" t="s">
        <v>7</v>
      </c>
      <c r="E275" s="45" t="s">
        <v>386</v>
      </c>
      <c r="F275" s="45" t="s">
        <v>7</v>
      </c>
      <c r="G275" s="46" t="s">
        <v>172</v>
      </c>
      <c r="H275" s="57">
        <v>5</v>
      </c>
      <c r="I275" s="58">
        <v>0</v>
      </c>
      <c r="J275" s="59">
        <v>0</v>
      </c>
      <c r="K275" s="60">
        <v>0.20999999999999999</v>
      </c>
      <c r="L275" s="61">
        <v>0</v>
      </c>
      <c r="M275" s="12"/>
      <c r="N275" s="2"/>
      <c r="O275" s="2"/>
      <c r="P275" s="2"/>
      <c r="Q275" s="33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51" t="s">
        <v>57</v>
      </c>
      <c r="C276" s="1"/>
      <c r="D276" s="1"/>
      <c r="E276" s="52" t="s">
        <v>387</v>
      </c>
      <c r="F276" s="1"/>
      <c r="G276" s="1"/>
      <c r="H276" s="43"/>
      <c r="I276" s="1"/>
      <c r="J276" s="43"/>
      <c r="K276" s="1"/>
      <c r="L276" s="1"/>
      <c r="M276" s="12"/>
      <c r="N276" s="2"/>
      <c r="O276" s="2"/>
      <c r="P276" s="2"/>
      <c r="Q276" s="2"/>
    </row>
    <row r="277">
      <c r="A277" s="9"/>
      <c r="B277" s="51" t="s">
        <v>58</v>
      </c>
      <c r="C277" s="1"/>
      <c r="D277" s="1"/>
      <c r="E277" s="52" t="s">
        <v>7</v>
      </c>
      <c r="F277" s="1"/>
      <c r="G277" s="1"/>
      <c r="H277" s="43"/>
      <c r="I277" s="1"/>
      <c r="J277" s="43"/>
      <c r="K277" s="1"/>
      <c r="L277" s="1"/>
      <c r="M277" s="12"/>
      <c r="N277" s="2"/>
      <c r="O277" s="2"/>
      <c r="P277" s="2"/>
      <c r="Q277" s="2"/>
    </row>
    <row r="278">
      <c r="A278" s="9"/>
      <c r="B278" s="51" t="s">
        <v>60</v>
      </c>
      <c r="C278" s="1"/>
      <c r="D278" s="1"/>
      <c r="E278" s="52" t="s">
        <v>7</v>
      </c>
      <c r="F278" s="1"/>
      <c r="G278" s="1"/>
      <c r="H278" s="43"/>
      <c r="I278" s="1"/>
      <c r="J278" s="43"/>
      <c r="K278" s="1"/>
      <c r="L278" s="1"/>
      <c r="M278" s="12"/>
      <c r="N278" s="2"/>
      <c r="O278" s="2"/>
      <c r="P278" s="2"/>
      <c r="Q278" s="2"/>
    </row>
    <row r="279" thickBot="1">
      <c r="A279" s="9"/>
      <c r="B279" s="53" t="s">
        <v>61</v>
      </c>
      <c r="C279" s="54"/>
      <c r="D279" s="54"/>
      <c r="E279" s="55" t="s">
        <v>279</v>
      </c>
      <c r="F279" s="54"/>
      <c r="G279" s="54"/>
      <c r="H279" s="56"/>
      <c r="I279" s="54"/>
      <c r="J279" s="56"/>
      <c r="K279" s="54"/>
      <c r="L279" s="54"/>
      <c r="M279" s="12"/>
      <c r="N279" s="2"/>
      <c r="O279" s="2"/>
      <c r="P279" s="2"/>
      <c r="Q279" s="2"/>
    </row>
    <row r="280" thickTop="1">
      <c r="A280" s="9"/>
      <c r="B280" s="44">
        <v>35</v>
      </c>
      <c r="C280" s="45" t="s">
        <v>388</v>
      </c>
      <c r="D280" s="45" t="s">
        <v>7</v>
      </c>
      <c r="E280" s="45" t="s">
        <v>389</v>
      </c>
      <c r="F280" s="45" t="s">
        <v>7</v>
      </c>
      <c r="G280" s="46" t="s">
        <v>172</v>
      </c>
      <c r="H280" s="57">
        <v>5.75</v>
      </c>
      <c r="I280" s="58">
        <v>0</v>
      </c>
      <c r="J280" s="59">
        <v>0</v>
      </c>
      <c r="K280" s="60">
        <v>0.20999999999999999</v>
      </c>
      <c r="L280" s="61">
        <v>0</v>
      </c>
      <c r="M280" s="12"/>
      <c r="N280" s="2"/>
      <c r="O280" s="2"/>
      <c r="P280" s="2"/>
      <c r="Q280" s="33">
        <f>IF(ISNUMBER(K280),IF(H280&gt;0,IF(I280&gt;0,J280,0),0),0)</f>
        <v>0</v>
      </c>
      <c r="R280" s="27">
        <f>IF(ISNUMBER(K280)=FALSE,J280,0)</f>
        <v>0</v>
      </c>
    </row>
    <row r="281">
      <c r="A281" s="9"/>
      <c r="B281" s="51" t="s">
        <v>57</v>
      </c>
      <c r="C281" s="1"/>
      <c r="D281" s="1"/>
      <c r="E281" s="52" t="s">
        <v>389</v>
      </c>
      <c r="F281" s="1"/>
      <c r="G281" s="1"/>
      <c r="H281" s="43"/>
      <c r="I281" s="1"/>
      <c r="J281" s="43"/>
      <c r="K281" s="1"/>
      <c r="L281" s="1"/>
      <c r="M281" s="12"/>
      <c r="N281" s="2"/>
      <c r="O281" s="2"/>
      <c r="P281" s="2"/>
      <c r="Q281" s="2"/>
    </row>
    <row r="282">
      <c r="A282" s="9"/>
      <c r="B282" s="51" t="s">
        <v>58</v>
      </c>
      <c r="C282" s="1"/>
      <c r="D282" s="1"/>
      <c r="E282" s="52" t="s">
        <v>7</v>
      </c>
      <c r="F282" s="1"/>
      <c r="G282" s="1"/>
      <c r="H282" s="43"/>
      <c r="I282" s="1"/>
      <c r="J282" s="43"/>
      <c r="K282" s="1"/>
      <c r="L282" s="1"/>
      <c r="M282" s="12"/>
      <c r="N282" s="2"/>
      <c r="O282" s="2"/>
      <c r="P282" s="2"/>
      <c r="Q282" s="2"/>
    </row>
    <row r="283">
      <c r="A283" s="9"/>
      <c r="B283" s="51" t="s">
        <v>60</v>
      </c>
      <c r="C283" s="1"/>
      <c r="D283" s="1"/>
      <c r="E283" s="52" t="s">
        <v>7</v>
      </c>
      <c r="F283" s="1"/>
      <c r="G283" s="1"/>
      <c r="H283" s="43"/>
      <c r="I283" s="1"/>
      <c r="J283" s="43"/>
      <c r="K283" s="1"/>
      <c r="L283" s="1"/>
      <c r="M283" s="12"/>
      <c r="N283" s="2"/>
      <c r="O283" s="2"/>
      <c r="P283" s="2"/>
      <c r="Q283" s="2"/>
    </row>
    <row r="284" thickBot="1">
      <c r="A284" s="9"/>
      <c r="B284" s="53" t="s">
        <v>61</v>
      </c>
      <c r="C284" s="54"/>
      <c r="D284" s="54"/>
      <c r="E284" s="55" t="s">
        <v>279</v>
      </c>
      <c r="F284" s="54"/>
      <c r="G284" s="54"/>
      <c r="H284" s="56"/>
      <c r="I284" s="54"/>
      <c r="J284" s="56"/>
      <c r="K284" s="54"/>
      <c r="L284" s="54"/>
      <c r="M284" s="12"/>
      <c r="N284" s="2"/>
      <c r="O284" s="2"/>
      <c r="P284" s="2"/>
      <c r="Q284" s="2"/>
    </row>
    <row r="285" thickTop="1">
      <c r="A285" s="9"/>
      <c r="B285" s="44">
        <v>46</v>
      </c>
      <c r="C285" s="45" t="s">
        <v>390</v>
      </c>
      <c r="D285" s="45" t="s">
        <v>7</v>
      </c>
      <c r="E285" s="45" t="s">
        <v>391</v>
      </c>
      <c r="F285" s="45" t="s">
        <v>7</v>
      </c>
      <c r="G285" s="46" t="s">
        <v>56</v>
      </c>
      <c r="H285" s="57">
        <v>4.75</v>
      </c>
      <c r="I285" s="58">
        <v>0</v>
      </c>
      <c r="J285" s="59">
        <v>0</v>
      </c>
      <c r="K285" s="60">
        <v>0.20999999999999999</v>
      </c>
      <c r="L285" s="61">
        <v>0</v>
      </c>
      <c r="M285" s="12"/>
      <c r="N285" s="2"/>
      <c r="O285" s="2"/>
      <c r="P285" s="2"/>
      <c r="Q285" s="33">
        <f>IF(ISNUMBER(K285),IF(H285&gt;0,IF(I285&gt;0,J285,0),0),0)</f>
        <v>0</v>
      </c>
      <c r="R285" s="27">
        <f>IF(ISNUMBER(K285)=FALSE,J285,0)</f>
        <v>0</v>
      </c>
    </row>
    <row r="286">
      <c r="A286" s="9"/>
      <c r="B286" s="51" t="s">
        <v>57</v>
      </c>
      <c r="C286" s="1"/>
      <c r="D286" s="1"/>
      <c r="E286" s="52" t="s">
        <v>391</v>
      </c>
      <c r="F286" s="1"/>
      <c r="G286" s="1"/>
      <c r="H286" s="43"/>
      <c r="I286" s="1"/>
      <c r="J286" s="43"/>
      <c r="K286" s="1"/>
      <c r="L286" s="1"/>
      <c r="M286" s="12"/>
      <c r="N286" s="2"/>
      <c r="O286" s="2"/>
      <c r="P286" s="2"/>
      <c r="Q286" s="2"/>
    </row>
    <row r="287">
      <c r="A287" s="9"/>
      <c r="B287" s="51" t="s">
        <v>58</v>
      </c>
      <c r="C287" s="1"/>
      <c r="D287" s="1"/>
      <c r="E287" s="52" t="s">
        <v>7</v>
      </c>
      <c r="F287" s="1"/>
      <c r="G287" s="1"/>
      <c r="H287" s="43"/>
      <c r="I287" s="1"/>
      <c r="J287" s="43"/>
      <c r="K287" s="1"/>
      <c r="L287" s="1"/>
      <c r="M287" s="12"/>
      <c r="N287" s="2"/>
      <c r="O287" s="2"/>
      <c r="P287" s="2"/>
      <c r="Q287" s="2"/>
    </row>
    <row r="288">
      <c r="A288" s="9"/>
      <c r="B288" s="51" t="s">
        <v>60</v>
      </c>
      <c r="C288" s="1"/>
      <c r="D288" s="1"/>
      <c r="E288" s="52" t="s">
        <v>7</v>
      </c>
      <c r="F288" s="1"/>
      <c r="G288" s="1"/>
      <c r="H288" s="43"/>
      <c r="I288" s="1"/>
      <c r="J288" s="43"/>
      <c r="K288" s="1"/>
      <c r="L288" s="1"/>
      <c r="M288" s="12"/>
      <c r="N288" s="2"/>
      <c r="O288" s="2"/>
      <c r="P288" s="2"/>
      <c r="Q288" s="2"/>
    </row>
    <row r="289" thickBot="1">
      <c r="A289" s="9"/>
      <c r="B289" s="53" t="s">
        <v>61</v>
      </c>
      <c r="C289" s="54"/>
      <c r="D289" s="54"/>
      <c r="E289" s="55" t="s">
        <v>279</v>
      </c>
      <c r="F289" s="54"/>
      <c r="G289" s="54"/>
      <c r="H289" s="56"/>
      <c r="I289" s="54"/>
      <c r="J289" s="56"/>
      <c r="K289" s="54"/>
      <c r="L289" s="54"/>
      <c r="M289" s="12"/>
      <c r="N289" s="2"/>
      <c r="O289" s="2"/>
      <c r="P289" s="2"/>
      <c r="Q289" s="2"/>
    </row>
    <row r="290" thickTop="1">
      <c r="A290" s="9"/>
      <c r="B290" s="44">
        <v>59</v>
      </c>
      <c r="C290" s="45" t="s">
        <v>367</v>
      </c>
      <c r="D290" s="45" t="s">
        <v>7</v>
      </c>
      <c r="E290" s="45" t="s">
        <v>368</v>
      </c>
      <c r="F290" s="45" t="s">
        <v>7</v>
      </c>
      <c r="G290" s="46" t="s">
        <v>172</v>
      </c>
      <c r="H290" s="57">
        <v>5</v>
      </c>
      <c r="I290" s="58">
        <v>0</v>
      </c>
      <c r="J290" s="59">
        <v>0</v>
      </c>
      <c r="K290" s="60">
        <v>0.20999999999999999</v>
      </c>
      <c r="L290" s="61"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51" t="s">
        <v>57</v>
      </c>
      <c r="C291" s="1"/>
      <c r="D291" s="1"/>
      <c r="E291" s="52" t="s">
        <v>369</v>
      </c>
      <c r="F291" s="1"/>
      <c r="G291" s="1"/>
      <c r="H291" s="43"/>
      <c r="I291" s="1"/>
      <c r="J291" s="43"/>
      <c r="K291" s="1"/>
      <c r="L291" s="1"/>
      <c r="M291" s="12"/>
      <c r="N291" s="2"/>
      <c r="O291" s="2"/>
      <c r="P291" s="2"/>
      <c r="Q291" s="2"/>
    </row>
    <row r="292">
      <c r="A292" s="9"/>
      <c r="B292" s="51" t="s">
        <v>58</v>
      </c>
      <c r="C292" s="1"/>
      <c r="D292" s="1"/>
      <c r="E292" s="52" t="s">
        <v>7</v>
      </c>
      <c r="F292" s="1"/>
      <c r="G292" s="1"/>
      <c r="H292" s="43"/>
      <c r="I292" s="1"/>
      <c r="J292" s="43"/>
      <c r="K292" s="1"/>
      <c r="L292" s="1"/>
      <c r="M292" s="12"/>
      <c r="N292" s="2"/>
      <c r="O292" s="2"/>
      <c r="P292" s="2"/>
      <c r="Q292" s="2"/>
    </row>
    <row r="293">
      <c r="A293" s="9"/>
      <c r="B293" s="51" t="s">
        <v>60</v>
      </c>
      <c r="C293" s="1"/>
      <c r="D293" s="1"/>
      <c r="E293" s="52" t="s">
        <v>7</v>
      </c>
      <c r="F293" s="1"/>
      <c r="G293" s="1"/>
      <c r="H293" s="43"/>
      <c r="I293" s="1"/>
      <c r="J293" s="43"/>
      <c r="K293" s="1"/>
      <c r="L293" s="1"/>
      <c r="M293" s="12"/>
      <c r="N293" s="2"/>
      <c r="O293" s="2"/>
      <c r="P293" s="2"/>
      <c r="Q293" s="2"/>
    </row>
    <row r="294" thickBot="1">
      <c r="A294" s="9"/>
      <c r="B294" s="53" t="s">
        <v>61</v>
      </c>
      <c r="C294" s="54"/>
      <c r="D294" s="54"/>
      <c r="E294" s="55" t="s">
        <v>279</v>
      </c>
      <c r="F294" s="54"/>
      <c r="G294" s="54"/>
      <c r="H294" s="56"/>
      <c r="I294" s="54"/>
      <c r="J294" s="56"/>
      <c r="K294" s="54"/>
      <c r="L294" s="54"/>
      <c r="M294" s="12"/>
      <c r="N294" s="2"/>
      <c r="O294" s="2"/>
      <c r="P294" s="2"/>
      <c r="Q294" s="2"/>
    </row>
    <row r="295" thickTop="1">
      <c r="A295" s="9"/>
      <c r="B295" s="44">
        <v>65</v>
      </c>
      <c r="C295" s="45" t="s">
        <v>370</v>
      </c>
      <c r="D295" s="45" t="s">
        <v>7</v>
      </c>
      <c r="E295" s="45" t="s">
        <v>371</v>
      </c>
      <c r="F295" s="45" t="s">
        <v>7</v>
      </c>
      <c r="G295" s="46" t="s">
        <v>172</v>
      </c>
      <c r="H295" s="57">
        <v>5</v>
      </c>
      <c r="I295" s="58">
        <v>0</v>
      </c>
      <c r="J295" s="59">
        <v>0</v>
      </c>
      <c r="K295" s="60">
        <v>0.20999999999999999</v>
      </c>
      <c r="L295" s="61">
        <v>0</v>
      </c>
      <c r="M295" s="12"/>
      <c r="N295" s="2"/>
      <c r="O295" s="2"/>
      <c r="P295" s="2"/>
      <c r="Q295" s="33">
        <f>IF(ISNUMBER(K295),IF(H295&gt;0,IF(I295&gt;0,J295,0),0),0)</f>
        <v>0</v>
      </c>
      <c r="R295" s="27">
        <f>IF(ISNUMBER(K295)=FALSE,J295,0)</f>
        <v>0</v>
      </c>
    </row>
    <row r="296">
      <c r="A296" s="9"/>
      <c r="B296" s="51" t="s">
        <v>57</v>
      </c>
      <c r="C296" s="1"/>
      <c r="D296" s="1"/>
      <c r="E296" s="52" t="s">
        <v>372</v>
      </c>
      <c r="F296" s="1"/>
      <c r="G296" s="1"/>
      <c r="H296" s="43"/>
      <c r="I296" s="1"/>
      <c r="J296" s="43"/>
      <c r="K296" s="1"/>
      <c r="L296" s="1"/>
      <c r="M296" s="12"/>
      <c r="N296" s="2"/>
      <c r="O296" s="2"/>
      <c r="P296" s="2"/>
      <c r="Q296" s="2"/>
    </row>
    <row r="297">
      <c r="A297" s="9"/>
      <c r="B297" s="51" t="s">
        <v>58</v>
      </c>
      <c r="C297" s="1"/>
      <c r="D297" s="1"/>
      <c r="E297" s="52" t="s">
        <v>7</v>
      </c>
      <c r="F297" s="1"/>
      <c r="G297" s="1"/>
      <c r="H297" s="43"/>
      <c r="I297" s="1"/>
      <c r="J297" s="43"/>
      <c r="K297" s="1"/>
      <c r="L297" s="1"/>
      <c r="M297" s="12"/>
      <c r="N297" s="2"/>
      <c r="O297" s="2"/>
      <c r="P297" s="2"/>
      <c r="Q297" s="2"/>
    </row>
    <row r="298">
      <c r="A298" s="9"/>
      <c r="B298" s="51" t="s">
        <v>60</v>
      </c>
      <c r="C298" s="1"/>
      <c r="D298" s="1"/>
      <c r="E298" s="52" t="s">
        <v>7</v>
      </c>
      <c r="F298" s="1"/>
      <c r="G298" s="1"/>
      <c r="H298" s="43"/>
      <c r="I298" s="1"/>
      <c r="J298" s="43"/>
      <c r="K298" s="1"/>
      <c r="L298" s="1"/>
      <c r="M298" s="12"/>
      <c r="N298" s="2"/>
      <c r="O298" s="2"/>
      <c r="P298" s="2"/>
      <c r="Q298" s="2"/>
    </row>
    <row r="299" thickBot="1">
      <c r="A299" s="9"/>
      <c r="B299" s="53" t="s">
        <v>61</v>
      </c>
      <c r="C299" s="54"/>
      <c r="D299" s="54"/>
      <c r="E299" s="55" t="s">
        <v>279</v>
      </c>
      <c r="F299" s="54"/>
      <c r="G299" s="54"/>
      <c r="H299" s="56"/>
      <c r="I299" s="54"/>
      <c r="J299" s="56"/>
      <c r="K299" s="54"/>
      <c r="L299" s="54"/>
      <c r="M299" s="12"/>
      <c r="N299" s="2"/>
      <c r="O299" s="2"/>
      <c r="P299" s="2"/>
      <c r="Q299" s="2"/>
    </row>
    <row r="300" thickTop="1">
      <c r="A300" s="9"/>
      <c r="B300" s="44">
        <v>77</v>
      </c>
      <c r="C300" s="45" t="s">
        <v>358</v>
      </c>
      <c r="D300" s="45" t="s">
        <v>7</v>
      </c>
      <c r="E300" s="45" t="s">
        <v>359</v>
      </c>
      <c r="F300" s="45" t="s">
        <v>7</v>
      </c>
      <c r="G300" s="46" t="s">
        <v>172</v>
      </c>
      <c r="H300" s="57">
        <v>5</v>
      </c>
      <c r="I300" s="58">
        <v>0</v>
      </c>
      <c r="J300" s="59">
        <v>0</v>
      </c>
      <c r="K300" s="60">
        <v>0.20999999999999999</v>
      </c>
      <c r="L300" s="61">
        <v>0</v>
      </c>
      <c r="M300" s="12"/>
      <c r="N300" s="2"/>
      <c r="O300" s="2"/>
      <c r="P300" s="2"/>
      <c r="Q300" s="33">
        <f>IF(ISNUMBER(K300),IF(H300&gt;0,IF(I300&gt;0,J300,0),0),0)</f>
        <v>0</v>
      </c>
      <c r="R300" s="27">
        <f>IF(ISNUMBER(K300)=FALSE,J300,0)</f>
        <v>0</v>
      </c>
    </row>
    <row r="301">
      <c r="A301" s="9"/>
      <c r="B301" s="51" t="s">
        <v>57</v>
      </c>
      <c r="C301" s="1"/>
      <c r="D301" s="1"/>
      <c r="E301" s="52" t="s">
        <v>360</v>
      </c>
      <c r="F301" s="1"/>
      <c r="G301" s="1"/>
      <c r="H301" s="43"/>
      <c r="I301" s="1"/>
      <c r="J301" s="43"/>
      <c r="K301" s="1"/>
      <c r="L301" s="1"/>
      <c r="M301" s="12"/>
      <c r="N301" s="2"/>
      <c r="O301" s="2"/>
      <c r="P301" s="2"/>
      <c r="Q301" s="2"/>
    </row>
    <row r="302">
      <c r="A302" s="9"/>
      <c r="B302" s="51" t="s">
        <v>58</v>
      </c>
      <c r="C302" s="1"/>
      <c r="D302" s="1"/>
      <c r="E302" s="52" t="s">
        <v>7</v>
      </c>
      <c r="F302" s="1"/>
      <c r="G302" s="1"/>
      <c r="H302" s="43"/>
      <c r="I302" s="1"/>
      <c r="J302" s="43"/>
      <c r="K302" s="1"/>
      <c r="L302" s="1"/>
      <c r="M302" s="12"/>
      <c r="N302" s="2"/>
      <c r="O302" s="2"/>
      <c r="P302" s="2"/>
      <c r="Q302" s="2"/>
    </row>
    <row r="303">
      <c r="A303" s="9"/>
      <c r="B303" s="51" t="s">
        <v>60</v>
      </c>
      <c r="C303" s="1"/>
      <c r="D303" s="1"/>
      <c r="E303" s="52" t="s">
        <v>7</v>
      </c>
      <c r="F303" s="1"/>
      <c r="G303" s="1"/>
      <c r="H303" s="43"/>
      <c r="I303" s="1"/>
      <c r="J303" s="43"/>
      <c r="K303" s="1"/>
      <c r="L303" s="1"/>
      <c r="M303" s="12"/>
      <c r="N303" s="2"/>
      <c r="O303" s="2"/>
      <c r="P303" s="2"/>
      <c r="Q303" s="2"/>
    </row>
    <row r="304" thickBot="1">
      <c r="A304" s="9"/>
      <c r="B304" s="53" t="s">
        <v>61</v>
      </c>
      <c r="C304" s="54"/>
      <c r="D304" s="54"/>
      <c r="E304" s="55" t="s">
        <v>279</v>
      </c>
      <c r="F304" s="54"/>
      <c r="G304" s="54"/>
      <c r="H304" s="56"/>
      <c r="I304" s="54"/>
      <c r="J304" s="56"/>
      <c r="K304" s="54"/>
      <c r="L304" s="54"/>
      <c r="M304" s="12"/>
      <c r="N304" s="2"/>
      <c r="O304" s="2"/>
      <c r="P304" s="2"/>
      <c r="Q304" s="2"/>
    </row>
    <row r="305" thickTop="1">
      <c r="A305" s="9"/>
      <c r="B305" s="44">
        <v>80</v>
      </c>
      <c r="C305" s="45" t="s">
        <v>392</v>
      </c>
      <c r="D305" s="45" t="s">
        <v>7</v>
      </c>
      <c r="E305" s="45" t="s">
        <v>393</v>
      </c>
      <c r="F305" s="45" t="s">
        <v>7</v>
      </c>
      <c r="G305" s="46" t="s">
        <v>172</v>
      </c>
      <c r="H305" s="57">
        <v>5</v>
      </c>
      <c r="I305" s="58">
        <v>0</v>
      </c>
      <c r="J305" s="59">
        <v>0</v>
      </c>
      <c r="K305" s="60">
        <v>0.20999999999999999</v>
      </c>
      <c r="L305" s="61"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51" t="s">
        <v>57</v>
      </c>
      <c r="C306" s="1"/>
      <c r="D306" s="1"/>
      <c r="E306" s="52" t="s">
        <v>394</v>
      </c>
      <c r="F306" s="1"/>
      <c r="G306" s="1"/>
      <c r="H306" s="43"/>
      <c r="I306" s="1"/>
      <c r="J306" s="43"/>
      <c r="K306" s="1"/>
      <c r="L306" s="1"/>
      <c r="M306" s="12"/>
      <c r="N306" s="2"/>
      <c r="O306" s="2"/>
      <c r="P306" s="2"/>
      <c r="Q306" s="2"/>
    </row>
    <row r="307">
      <c r="A307" s="9"/>
      <c r="B307" s="51" t="s">
        <v>58</v>
      </c>
      <c r="C307" s="1"/>
      <c r="D307" s="1"/>
      <c r="E307" s="52" t="s">
        <v>7</v>
      </c>
      <c r="F307" s="1"/>
      <c r="G307" s="1"/>
      <c r="H307" s="43"/>
      <c r="I307" s="1"/>
      <c r="J307" s="43"/>
      <c r="K307" s="1"/>
      <c r="L307" s="1"/>
      <c r="M307" s="12"/>
      <c r="N307" s="2"/>
      <c r="O307" s="2"/>
      <c r="P307" s="2"/>
      <c r="Q307" s="2"/>
    </row>
    <row r="308">
      <c r="A308" s="9"/>
      <c r="B308" s="51" t="s">
        <v>60</v>
      </c>
      <c r="C308" s="1"/>
      <c r="D308" s="1"/>
      <c r="E308" s="52" t="s">
        <v>7</v>
      </c>
      <c r="F308" s="1"/>
      <c r="G308" s="1"/>
      <c r="H308" s="43"/>
      <c r="I308" s="1"/>
      <c r="J308" s="43"/>
      <c r="K308" s="1"/>
      <c r="L308" s="1"/>
      <c r="M308" s="12"/>
      <c r="N308" s="2"/>
      <c r="O308" s="2"/>
      <c r="P308" s="2"/>
      <c r="Q308" s="2"/>
    </row>
    <row r="309" thickBot="1">
      <c r="A309" s="9"/>
      <c r="B309" s="53" t="s">
        <v>61</v>
      </c>
      <c r="C309" s="54"/>
      <c r="D309" s="54"/>
      <c r="E309" s="55" t="s">
        <v>279</v>
      </c>
      <c r="F309" s="54"/>
      <c r="G309" s="54"/>
      <c r="H309" s="56"/>
      <c r="I309" s="54"/>
      <c r="J309" s="56"/>
      <c r="K309" s="54"/>
      <c r="L309" s="54"/>
      <c r="M309" s="12"/>
      <c r="N309" s="2"/>
      <c r="O309" s="2"/>
      <c r="P309" s="2"/>
      <c r="Q309" s="2"/>
    </row>
    <row r="310" thickTop="1">
      <c r="A310" s="9"/>
      <c r="B310" s="44">
        <v>85</v>
      </c>
      <c r="C310" s="45" t="s">
        <v>395</v>
      </c>
      <c r="D310" s="45" t="s">
        <v>7</v>
      </c>
      <c r="E310" s="45" t="s">
        <v>396</v>
      </c>
      <c r="F310" s="45" t="s">
        <v>7</v>
      </c>
      <c r="G310" s="46" t="s">
        <v>71</v>
      </c>
      <c r="H310" s="57">
        <v>4.25</v>
      </c>
      <c r="I310" s="58">
        <v>0</v>
      </c>
      <c r="J310" s="59">
        <v>0</v>
      </c>
      <c r="K310" s="60">
        <v>0.20999999999999999</v>
      </c>
      <c r="L310" s="61">
        <v>0</v>
      </c>
      <c r="M310" s="12"/>
      <c r="N310" s="2"/>
      <c r="O310" s="2"/>
      <c r="P310" s="2"/>
      <c r="Q310" s="33">
        <f>IF(ISNUMBER(K310),IF(H310&gt;0,IF(I310&gt;0,J310,0),0),0)</f>
        <v>0</v>
      </c>
      <c r="R310" s="27">
        <f>IF(ISNUMBER(K310)=FALSE,J310,0)</f>
        <v>0</v>
      </c>
    </row>
    <row r="311">
      <c r="A311" s="9"/>
      <c r="B311" s="51" t="s">
        <v>57</v>
      </c>
      <c r="C311" s="1"/>
      <c r="D311" s="1"/>
      <c r="E311" s="52" t="s">
        <v>397</v>
      </c>
      <c r="F311" s="1"/>
      <c r="G311" s="1"/>
      <c r="H311" s="43"/>
      <c r="I311" s="1"/>
      <c r="J311" s="43"/>
      <c r="K311" s="1"/>
      <c r="L311" s="1"/>
      <c r="M311" s="12"/>
      <c r="N311" s="2"/>
      <c r="O311" s="2"/>
      <c r="P311" s="2"/>
      <c r="Q311" s="2"/>
    </row>
    <row r="312">
      <c r="A312" s="9"/>
      <c r="B312" s="51" t="s">
        <v>58</v>
      </c>
      <c r="C312" s="1"/>
      <c r="D312" s="1"/>
      <c r="E312" s="52" t="s">
        <v>7</v>
      </c>
      <c r="F312" s="1"/>
      <c r="G312" s="1"/>
      <c r="H312" s="43"/>
      <c r="I312" s="1"/>
      <c r="J312" s="43"/>
      <c r="K312" s="1"/>
      <c r="L312" s="1"/>
      <c r="M312" s="12"/>
      <c r="N312" s="2"/>
      <c r="O312" s="2"/>
      <c r="P312" s="2"/>
      <c r="Q312" s="2"/>
    </row>
    <row r="313">
      <c r="A313" s="9"/>
      <c r="B313" s="51" t="s">
        <v>60</v>
      </c>
      <c r="C313" s="1"/>
      <c r="D313" s="1"/>
      <c r="E313" s="52" t="s">
        <v>7</v>
      </c>
      <c r="F313" s="1"/>
      <c r="G313" s="1"/>
      <c r="H313" s="43"/>
      <c r="I313" s="1"/>
      <c r="J313" s="43"/>
      <c r="K313" s="1"/>
      <c r="L313" s="1"/>
      <c r="M313" s="12"/>
      <c r="N313" s="2"/>
      <c r="O313" s="2"/>
      <c r="P313" s="2"/>
      <c r="Q313" s="2"/>
    </row>
    <row r="314" thickBot="1">
      <c r="A314" s="9"/>
      <c r="B314" s="53" t="s">
        <v>61</v>
      </c>
      <c r="C314" s="54"/>
      <c r="D314" s="54"/>
      <c r="E314" s="55" t="s">
        <v>279</v>
      </c>
      <c r="F314" s="54"/>
      <c r="G314" s="54"/>
      <c r="H314" s="56"/>
      <c r="I314" s="54"/>
      <c r="J314" s="56"/>
      <c r="K314" s="54"/>
      <c r="L314" s="54"/>
      <c r="M314" s="12"/>
      <c r="N314" s="2"/>
      <c r="O314" s="2"/>
      <c r="P314" s="2"/>
      <c r="Q314" s="2"/>
    </row>
    <row r="315" thickTop="1">
      <c r="A315" s="9"/>
      <c r="B315" s="44">
        <v>92</v>
      </c>
      <c r="C315" s="45" t="s">
        <v>398</v>
      </c>
      <c r="D315" s="45" t="s">
        <v>7</v>
      </c>
      <c r="E315" s="45" t="s">
        <v>399</v>
      </c>
      <c r="F315" s="45" t="s">
        <v>7</v>
      </c>
      <c r="G315" s="46" t="s">
        <v>71</v>
      </c>
      <c r="H315" s="57">
        <v>4.25</v>
      </c>
      <c r="I315" s="58">
        <v>0</v>
      </c>
      <c r="J315" s="59">
        <v>0</v>
      </c>
      <c r="K315" s="60">
        <v>0.20999999999999999</v>
      </c>
      <c r="L315" s="61">
        <v>0</v>
      </c>
      <c r="M315" s="12"/>
      <c r="N315" s="2"/>
      <c r="O315" s="2"/>
      <c r="P315" s="2"/>
      <c r="Q315" s="33">
        <f>IF(ISNUMBER(K315),IF(H315&gt;0,IF(I315&gt;0,J315,0),0),0)</f>
        <v>0</v>
      </c>
      <c r="R315" s="27">
        <f>IF(ISNUMBER(K315)=FALSE,J315,0)</f>
        <v>0</v>
      </c>
    </row>
    <row r="316">
      <c r="A316" s="9"/>
      <c r="B316" s="51" t="s">
        <v>57</v>
      </c>
      <c r="C316" s="1"/>
      <c r="D316" s="1"/>
      <c r="E316" s="52" t="s">
        <v>400</v>
      </c>
      <c r="F316" s="1"/>
      <c r="G316" s="1"/>
      <c r="H316" s="43"/>
      <c r="I316" s="1"/>
      <c r="J316" s="43"/>
      <c r="K316" s="1"/>
      <c r="L316" s="1"/>
      <c r="M316" s="12"/>
      <c r="N316" s="2"/>
      <c r="O316" s="2"/>
      <c r="P316" s="2"/>
      <c r="Q316" s="2"/>
    </row>
    <row r="317">
      <c r="A317" s="9"/>
      <c r="B317" s="51" t="s">
        <v>58</v>
      </c>
      <c r="C317" s="1"/>
      <c r="D317" s="1"/>
      <c r="E317" s="52" t="s">
        <v>7</v>
      </c>
      <c r="F317" s="1"/>
      <c r="G317" s="1"/>
      <c r="H317" s="43"/>
      <c r="I317" s="1"/>
      <c r="J317" s="43"/>
      <c r="K317" s="1"/>
      <c r="L317" s="1"/>
      <c r="M317" s="12"/>
      <c r="N317" s="2"/>
      <c r="O317" s="2"/>
      <c r="P317" s="2"/>
      <c r="Q317" s="2"/>
    </row>
    <row r="318">
      <c r="A318" s="9"/>
      <c r="B318" s="51" t="s">
        <v>60</v>
      </c>
      <c r="C318" s="1"/>
      <c r="D318" s="1"/>
      <c r="E318" s="52" t="s">
        <v>7</v>
      </c>
      <c r="F318" s="1"/>
      <c r="G318" s="1"/>
      <c r="H318" s="43"/>
      <c r="I318" s="1"/>
      <c r="J318" s="43"/>
      <c r="K318" s="1"/>
      <c r="L318" s="1"/>
      <c r="M318" s="12"/>
      <c r="N318" s="2"/>
      <c r="O318" s="2"/>
      <c r="P318" s="2"/>
      <c r="Q318" s="2"/>
    </row>
    <row r="319" thickBot="1">
      <c r="A319" s="9"/>
      <c r="B319" s="53" t="s">
        <v>61</v>
      </c>
      <c r="C319" s="54"/>
      <c r="D319" s="54"/>
      <c r="E319" s="55" t="s">
        <v>279</v>
      </c>
      <c r="F319" s="54"/>
      <c r="G319" s="54"/>
      <c r="H319" s="56"/>
      <c r="I319" s="54"/>
      <c r="J319" s="56"/>
      <c r="K319" s="54"/>
      <c r="L319" s="54"/>
      <c r="M319" s="12"/>
      <c r="N319" s="2"/>
      <c r="O319" s="2"/>
      <c r="P319" s="2"/>
      <c r="Q319" s="2"/>
    </row>
    <row r="320" thickTop="1">
      <c r="A320" s="9"/>
      <c r="B320" s="44">
        <v>115</v>
      </c>
      <c r="C320" s="45" t="s">
        <v>401</v>
      </c>
      <c r="D320" s="45" t="s">
        <v>7</v>
      </c>
      <c r="E320" s="45" t="s">
        <v>402</v>
      </c>
      <c r="F320" s="45" t="s">
        <v>7</v>
      </c>
      <c r="G320" s="46" t="s">
        <v>172</v>
      </c>
      <c r="H320" s="57">
        <v>10</v>
      </c>
      <c r="I320" s="58">
        <v>0</v>
      </c>
      <c r="J320" s="59">
        <v>0</v>
      </c>
      <c r="K320" s="60">
        <v>0.20999999999999999</v>
      </c>
      <c r="L320" s="61">
        <v>0</v>
      </c>
      <c r="M320" s="12"/>
      <c r="N320" s="2"/>
      <c r="O320" s="2"/>
      <c r="P320" s="2"/>
      <c r="Q320" s="33">
        <f>IF(ISNUMBER(K320),IF(H320&gt;0,IF(I320&gt;0,J320,0),0),0)</f>
        <v>0</v>
      </c>
      <c r="R320" s="27">
        <f>IF(ISNUMBER(K320)=FALSE,J320,0)</f>
        <v>0</v>
      </c>
    </row>
    <row r="321">
      <c r="A321" s="9"/>
      <c r="B321" s="51" t="s">
        <v>57</v>
      </c>
      <c r="C321" s="1"/>
      <c r="D321" s="1"/>
      <c r="E321" s="52" t="s">
        <v>403</v>
      </c>
      <c r="F321" s="1"/>
      <c r="G321" s="1"/>
      <c r="H321" s="43"/>
      <c r="I321" s="1"/>
      <c r="J321" s="43"/>
      <c r="K321" s="1"/>
      <c r="L321" s="1"/>
      <c r="M321" s="12"/>
      <c r="N321" s="2"/>
      <c r="O321" s="2"/>
      <c r="P321" s="2"/>
      <c r="Q321" s="2"/>
    </row>
    <row r="322">
      <c r="A322" s="9"/>
      <c r="B322" s="51" t="s">
        <v>58</v>
      </c>
      <c r="C322" s="1"/>
      <c r="D322" s="1"/>
      <c r="E322" s="52" t="s">
        <v>7</v>
      </c>
      <c r="F322" s="1"/>
      <c r="G322" s="1"/>
      <c r="H322" s="43"/>
      <c r="I322" s="1"/>
      <c r="J322" s="43"/>
      <c r="K322" s="1"/>
      <c r="L322" s="1"/>
      <c r="M322" s="12"/>
      <c r="N322" s="2"/>
      <c r="O322" s="2"/>
      <c r="P322" s="2"/>
      <c r="Q322" s="2"/>
    </row>
    <row r="323">
      <c r="A323" s="9"/>
      <c r="B323" s="51" t="s">
        <v>60</v>
      </c>
      <c r="C323" s="1"/>
      <c r="D323" s="1"/>
      <c r="E323" s="52" t="s">
        <v>7</v>
      </c>
      <c r="F323" s="1"/>
      <c r="G323" s="1"/>
      <c r="H323" s="43"/>
      <c r="I323" s="1"/>
      <c r="J323" s="43"/>
      <c r="K323" s="1"/>
      <c r="L323" s="1"/>
      <c r="M323" s="12"/>
      <c r="N323" s="2"/>
      <c r="O323" s="2"/>
      <c r="P323" s="2"/>
      <c r="Q323" s="2"/>
    </row>
    <row r="324" thickBot="1">
      <c r="A324" s="9"/>
      <c r="B324" s="53" t="s">
        <v>61</v>
      </c>
      <c r="C324" s="54"/>
      <c r="D324" s="54"/>
      <c r="E324" s="55" t="s">
        <v>279</v>
      </c>
      <c r="F324" s="54"/>
      <c r="G324" s="54"/>
      <c r="H324" s="56"/>
      <c r="I324" s="54"/>
      <c r="J324" s="56"/>
      <c r="K324" s="54"/>
      <c r="L324" s="54"/>
      <c r="M324" s="12"/>
      <c r="N324" s="2"/>
      <c r="O324" s="2"/>
      <c r="P324" s="2"/>
      <c r="Q324" s="2"/>
    </row>
    <row r="325" thickTop="1">
      <c r="A325" s="9"/>
      <c r="B325" s="44">
        <v>119</v>
      </c>
      <c r="C325" s="45" t="s">
        <v>249</v>
      </c>
      <c r="D325" s="45" t="s">
        <v>7</v>
      </c>
      <c r="E325" s="45" t="s">
        <v>250</v>
      </c>
      <c r="F325" s="45" t="s">
        <v>7</v>
      </c>
      <c r="G325" s="46" t="s">
        <v>64</v>
      </c>
      <c r="H325" s="57">
        <v>1.54</v>
      </c>
      <c r="I325" s="58">
        <v>0</v>
      </c>
      <c r="J325" s="59">
        <v>0</v>
      </c>
      <c r="K325" s="60">
        <v>0.20999999999999999</v>
      </c>
      <c r="L325" s="61">
        <v>0</v>
      </c>
      <c r="M325" s="12"/>
      <c r="N325" s="2"/>
      <c r="O325" s="2"/>
      <c r="P325" s="2"/>
      <c r="Q325" s="33">
        <f>IF(ISNUMBER(K325),IF(H325&gt;0,IF(I325&gt;0,J325,0),0),0)</f>
        <v>0</v>
      </c>
      <c r="R325" s="27">
        <f>IF(ISNUMBER(K325)=FALSE,J325,0)</f>
        <v>0</v>
      </c>
    </row>
    <row r="326">
      <c r="A326" s="9"/>
      <c r="B326" s="51" t="s">
        <v>57</v>
      </c>
      <c r="C326" s="1"/>
      <c r="D326" s="1"/>
      <c r="E326" s="52" t="s">
        <v>289</v>
      </c>
      <c r="F326" s="1"/>
      <c r="G326" s="1"/>
      <c r="H326" s="43"/>
      <c r="I326" s="1"/>
      <c r="J326" s="43"/>
      <c r="K326" s="1"/>
      <c r="L326" s="1"/>
      <c r="M326" s="12"/>
      <c r="N326" s="2"/>
      <c r="O326" s="2"/>
      <c r="P326" s="2"/>
      <c r="Q326" s="2"/>
    </row>
    <row r="327">
      <c r="A327" s="9"/>
      <c r="B327" s="51" t="s">
        <v>58</v>
      </c>
      <c r="C327" s="1"/>
      <c r="D327" s="1"/>
      <c r="E327" s="52" t="s">
        <v>7</v>
      </c>
      <c r="F327" s="1"/>
      <c r="G327" s="1"/>
      <c r="H327" s="43"/>
      <c r="I327" s="1"/>
      <c r="J327" s="43"/>
      <c r="K327" s="1"/>
      <c r="L327" s="1"/>
      <c r="M327" s="12"/>
      <c r="N327" s="2"/>
      <c r="O327" s="2"/>
      <c r="P327" s="2"/>
      <c r="Q327" s="2"/>
    </row>
    <row r="328">
      <c r="A328" s="9"/>
      <c r="B328" s="51" t="s">
        <v>60</v>
      </c>
      <c r="C328" s="1"/>
      <c r="D328" s="1"/>
      <c r="E328" s="52" t="s">
        <v>7</v>
      </c>
      <c r="F328" s="1"/>
      <c r="G328" s="1"/>
      <c r="H328" s="43"/>
      <c r="I328" s="1"/>
      <c r="J328" s="43"/>
      <c r="K328" s="1"/>
      <c r="L328" s="1"/>
      <c r="M328" s="12"/>
      <c r="N328" s="2"/>
      <c r="O328" s="2"/>
      <c r="P328" s="2"/>
      <c r="Q328" s="2"/>
    </row>
    <row r="329" thickBot="1">
      <c r="A329" s="9"/>
      <c r="B329" s="53" t="s">
        <v>61</v>
      </c>
      <c r="C329" s="54"/>
      <c r="D329" s="54"/>
      <c r="E329" s="55" t="s">
        <v>279</v>
      </c>
      <c r="F329" s="54"/>
      <c r="G329" s="54"/>
      <c r="H329" s="56"/>
      <c r="I329" s="54"/>
      <c r="J329" s="56"/>
      <c r="K329" s="54"/>
      <c r="L329" s="54"/>
      <c r="M329" s="12"/>
      <c r="N329" s="2"/>
      <c r="O329" s="2"/>
      <c r="P329" s="2"/>
      <c r="Q329" s="2"/>
    </row>
    <row r="330" thickTop="1">
      <c r="A330" s="9"/>
      <c r="B330" s="44">
        <v>126</v>
      </c>
      <c r="C330" s="45" t="s">
        <v>290</v>
      </c>
      <c r="D330" s="45" t="s">
        <v>7</v>
      </c>
      <c r="E330" s="45" t="s">
        <v>291</v>
      </c>
      <c r="F330" s="45" t="s">
        <v>7</v>
      </c>
      <c r="G330" s="46" t="s">
        <v>64</v>
      </c>
      <c r="H330" s="57">
        <v>1.54</v>
      </c>
      <c r="I330" s="58">
        <v>0</v>
      </c>
      <c r="J330" s="59">
        <v>0</v>
      </c>
      <c r="K330" s="60">
        <v>0.20999999999999999</v>
      </c>
      <c r="L330" s="61">
        <v>0</v>
      </c>
      <c r="M330" s="12"/>
      <c r="N330" s="2"/>
      <c r="O330" s="2"/>
      <c r="P330" s="2"/>
      <c r="Q330" s="33">
        <f>IF(ISNUMBER(K330),IF(H330&gt;0,IF(I330&gt;0,J330,0),0),0)</f>
        <v>0</v>
      </c>
      <c r="R330" s="27">
        <f>IF(ISNUMBER(K330)=FALSE,J330,0)</f>
        <v>0</v>
      </c>
    </row>
    <row r="331">
      <c r="A331" s="9"/>
      <c r="B331" s="51" t="s">
        <v>57</v>
      </c>
      <c r="C331" s="1"/>
      <c r="D331" s="1"/>
      <c r="E331" s="52" t="s">
        <v>292</v>
      </c>
      <c r="F331" s="1"/>
      <c r="G331" s="1"/>
      <c r="H331" s="43"/>
      <c r="I331" s="1"/>
      <c r="J331" s="43"/>
      <c r="K331" s="1"/>
      <c r="L331" s="1"/>
      <c r="M331" s="12"/>
      <c r="N331" s="2"/>
      <c r="O331" s="2"/>
      <c r="P331" s="2"/>
      <c r="Q331" s="2"/>
    </row>
    <row r="332">
      <c r="A332" s="9"/>
      <c r="B332" s="51" t="s">
        <v>58</v>
      </c>
      <c r="C332" s="1"/>
      <c r="D332" s="1"/>
      <c r="E332" s="52" t="s">
        <v>7</v>
      </c>
      <c r="F332" s="1"/>
      <c r="G332" s="1"/>
      <c r="H332" s="43"/>
      <c r="I332" s="1"/>
      <c r="J332" s="43"/>
      <c r="K332" s="1"/>
      <c r="L332" s="1"/>
      <c r="M332" s="12"/>
      <c r="N332" s="2"/>
      <c r="O332" s="2"/>
      <c r="P332" s="2"/>
      <c r="Q332" s="2"/>
    </row>
    <row r="333">
      <c r="A333" s="9"/>
      <c r="B333" s="51" t="s">
        <v>60</v>
      </c>
      <c r="C333" s="1"/>
      <c r="D333" s="1"/>
      <c r="E333" s="52" t="s">
        <v>7</v>
      </c>
      <c r="F333" s="1"/>
      <c r="G333" s="1"/>
      <c r="H333" s="43"/>
      <c r="I333" s="1"/>
      <c r="J333" s="43"/>
      <c r="K333" s="1"/>
      <c r="L333" s="1"/>
      <c r="M333" s="12"/>
      <c r="N333" s="2"/>
      <c r="O333" s="2"/>
      <c r="P333" s="2"/>
      <c r="Q333" s="2"/>
    </row>
    <row r="334" thickBot="1">
      <c r="A334" s="9"/>
      <c r="B334" s="53" t="s">
        <v>61</v>
      </c>
      <c r="C334" s="54"/>
      <c r="D334" s="54"/>
      <c r="E334" s="55" t="s">
        <v>279</v>
      </c>
      <c r="F334" s="54"/>
      <c r="G334" s="54"/>
      <c r="H334" s="56"/>
      <c r="I334" s="54"/>
      <c r="J334" s="56"/>
      <c r="K334" s="54"/>
      <c r="L334" s="54"/>
      <c r="M334" s="12"/>
      <c r="N334" s="2"/>
      <c r="O334" s="2"/>
      <c r="P334" s="2"/>
      <c r="Q334" s="2"/>
    </row>
    <row r="335" thickTop="1" thickBot="1" ht="25" customHeight="1">
      <c r="A335" s="9"/>
      <c r="B335" s="1"/>
      <c r="C335" s="62">
        <v>6</v>
      </c>
      <c r="D335" s="1"/>
      <c r="E335" s="62" t="s">
        <v>256</v>
      </c>
      <c r="F335" s="1"/>
      <c r="G335" s="63" t="s">
        <v>122</v>
      </c>
      <c r="H335" s="64">
        <v>0</v>
      </c>
      <c r="I335" s="63" t="s">
        <v>123</v>
      </c>
      <c r="J335" s="65">
        <f>(L335-H335)</f>
        <v>0</v>
      </c>
      <c r="K335" s="63" t="s">
        <v>124</v>
      </c>
      <c r="L335" s="66">
        <v>0</v>
      </c>
      <c r="M335" s="12"/>
      <c r="N335" s="2"/>
      <c r="O335" s="2"/>
      <c r="P335" s="2"/>
      <c r="Q335" s="33">
        <f>0+Q270+Q275+Q280+Q285+Q290+Q295+Q300+Q305+Q310+Q315+Q320+Q325+Q330</f>
        <v>0</v>
      </c>
      <c r="R335" s="27">
        <f>0+R270+R275+R280+R285+R290+R295+R300+R305+R310+R315+R320+R325+R330</f>
        <v>0</v>
      </c>
      <c r="S335" s="67">
        <f>Q335*(1+J335)+R335</f>
        <v>0</v>
      </c>
    </row>
    <row r="336" thickTop="1" thickBot="1" ht="25" customHeight="1">
      <c r="A336" s="9"/>
      <c r="B336" s="68"/>
      <c r="C336" s="68"/>
      <c r="D336" s="68"/>
      <c r="E336" s="68"/>
      <c r="F336" s="68"/>
      <c r="G336" s="69" t="s">
        <v>125</v>
      </c>
      <c r="H336" s="70">
        <v>0</v>
      </c>
      <c r="I336" s="69" t="s">
        <v>126</v>
      </c>
      <c r="J336" s="71">
        <v>0</v>
      </c>
      <c r="K336" s="69" t="s">
        <v>127</v>
      </c>
      <c r="L336" s="72">
        <v>0</v>
      </c>
      <c r="M336" s="12"/>
      <c r="N336" s="2"/>
      <c r="O336" s="2"/>
      <c r="P336" s="2"/>
      <c r="Q336" s="2"/>
    </row>
    <row r="337" ht="40" customHeight="1">
      <c r="A337" s="9"/>
      <c r="B337" s="73" t="s">
        <v>404</v>
      </c>
      <c r="C337" s="1"/>
      <c r="D337" s="1"/>
      <c r="E337" s="1"/>
      <c r="F337" s="1"/>
      <c r="G337" s="1"/>
      <c r="H337" s="43"/>
      <c r="I337" s="1"/>
      <c r="J337" s="43"/>
      <c r="K337" s="1"/>
      <c r="L337" s="1"/>
      <c r="M337" s="12"/>
      <c r="N337" s="2"/>
      <c r="O337" s="2"/>
      <c r="P337" s="2"/>
      <c r="Q337" s="2"/>
    </row>
    <row r="338">
      <c r="A338" s="9"/>
      <c r="B338" s="44">
        <v>63</v>
      </c>
      <c r="C338" s="45" t="s">
        <v>276</v>
      </c>
      <c r="D338" s="45" t="s">
        <v>7</v>
      </c>
      <c r="E338" s="45" t="s">
        <v>277</v>
      </c>
      <c r="F338" s="45" t="s">
        <v>7</v>
      </c>
      <c r="G338" s="46" t="s">
        <v>172</v>
      </c>
      <c r="H338" s="47">
        <v>25</v>
      </c>
      <c r="I338" s="25">
        <v>0</v>
      </c>
      <c r="J338" s="48">
        <v>0</v>
      </c>
      <c r="K338" s="49">
        <v>0.20999999999999999</v>
      </c>
      <c r="L338" s="50">
        <v>0</v>
      </c>
      <c r="M338" s="12"/>
      <c r="N338" s="2"/>
      <c r="O338" s="2"/>
      <c r="P338" s="2"/>
      <c r="Q338" s="33">
        <f>IF(ISNUMBER(K338),IF(H338&gt;0,IF(I338&gt;0,J338,0),0),0)</f>
        <v>0</v>
      </c>
      <c r="R338" s="27">
        <f>IF(ISNUMBER(K338)=FALSE,J338,0)</f>
        <v>0</v>
      </c>
    </row>
    <row r="339">
      <c r="A339" s="9"/>
      <c r="B339" s="51" t="s">
        <v>57</v>
      </c>
      <c r="C339" s="1"/>
      <c r="D339" s="1"/>
      <c r="E339" s="52" t="s">
        <v>278</v>
      </c>
      <c r="F339" s="1"/>
      <c r="G339" s="1"/>
      <c r="H339" s="43"/>
      <c r="I339" s="1"/>
      <c r="J339" s="43"/>
      <c r="K339" s="1"/>
      <c r="L339" s="1"/>
      <c r="M339" s="12"/>
      <c r="N339" s="2"/>
      <c r="O339" s="2"/>
      <c r="P339" s="2"/>
      <c r="Q339" s="2"/>
    </row>
    <row r="340">
      <c r="A340" s="9"/>
      <c r="B340" s="51" t="s">
        <v>58</v>
      </c>
      <c r="C340" s="1"/>
      <c r="D340" s="1"/>
      <c r="E340" s="52" t="s">
        <v>7</v>
      </c>
      <c r="F340" s="1"/>
      <c r="G340" s="1"/>
      <c r="H340" s="43"/>
      <c r="I340" s="1"/>
      <c r="J340" s="43"/>
      <c r="K340" s="1"/>
      <c r="L340" s="1"/>
      <c r="M340" s="12"/>
      <c r="N340" s="2"/>
      <c r="O340" s="2"/>
      <c r="P340" s="2"/>
      <c r="Q340" s="2"/>
    </row>
    <row r="341">
      <c r="A341" s="9"/>
      <c r="B341" s="51" t="s">
        <v>60</v>
      </c>
      <c r="C341" s="1"/>
      <c r="D341" s="1"/>
      <c r="E341" s="52" t="s">
        <v>7</v>
      </c>
      <c r="F341" s="1"/>
      <c r="G341" s="1"/>
      <c r="H341" s="43"/>
      <c r="I341" s="1"/>
      <c r="J341" s="43"/>
      <c r="K341" s="1"/>
      <c r="L341" s="1"/>
      <c r="M341" s="12"/>
      <c r="N341" s="2"/>
      <c r="O341" s="2"/>
      <c r="P341" s="2"/>
      <c r="Q341" s="2"/>
    </row>
    <row r="342" thickBot="1">
      <c r="A342" s="9"/>
      <c r="B342" s="53" t="s">
        <v>61</v>
      </c>
      <c r="C342" s="54"/>
      <c r="D342" s="54"/>
      <c r="E342" s="55" t="s">
        <v>279</v>
      </c>
      <c r="F342" s="54"/>
      <c r="G342" s="54"/>
      <c r="H342" s="56"/>
      <c r="I342" s="54"/>
      <c r="J342" s="56"/>
      <c r="K342" s="54"/>
      <c r="L342" s="54"/>
      <c r="M342" s="12"/>
      <c r="N342" s="2"/>
      <c r="O342" s="2"/>
      <c r="P342" s="2"/>
      <c r="Q342" s="2"/>
    </row>
    <row r="343" thickTop="1">
      <c r="A343" s="9"/>
      <c r="B343" s="44">
        <v>69</v>
      </c>
      <c r="C343" s="45" t="s">
        <v>280</v>
      </c>
      <c r="D343" s="45" t="s">
        <v>7</v>
      </c>
      <c r="E343" s="45" t="s">
        <v>281</v>
      </c>
      <c r="F343" s="45" t="s">
        <v>7</v>
      </c>
      <c r="G343" s="46" t="s">
        <v>172</v>
      </c>
      <c r="H343" s="57">
        <v>25</v>
      </c>
      <c r="I343" s="58">
        <v>0</v>
      </c>
      <c r="J343" s="59">
        <v>0</v>
      </c>
      <c r="K343" s="60">
        <v>0.20999999999999999</v>
      </c>
      <c r="L343" s="61">
        <v>0</v>
      </c>
      <c r="M343" s="12"/>
      <c r="N343" s="2"/>
      <c r="O343" s="2"/>
      <c r="P343" s="2"/>
      <c r="Q343" s="33">
        <f>IF(ISNUMBER(K343),IF(H343&gt;0,IF(I343&gt;0,J343,0),0),0)</f>
        <v>0</v>
      </c>
      <c r="R343" s="27">
        <f>IF(ISNUMBER(K343)=FALSE,J343,0)</f>
        <v>0</v>
      </c>
    </row>
    <row r="344">
      <c r="A344" s="9"/>
      <c r="B344" s="51" t="s">
        <v>57</v>
      </c>
      <c r="C344" s="1"/>
      <c r="D344" s="1"/>
      <c r="E344" s="52" t="s">
        <v>282</v>
      </c>
      <c r="F344" s="1"/>
      <c r="G344" s="1"/>
      <c r="H344" s="43"/>
      <c r="I344" s="1"/>
      <c r="J344" s="43"/>
      <c r="K344" s="1"/>
      <c r="L344" s="1"/>
      <c r="M344" s="12"/>
      <c r="N344" s="2"/>
      <c r="O344" s="2"/>
      <c r="P344" s="2"/>
      <c r="Q344" s="2"/>
    </row>
    <row r="345">
      <c r="A345" s="9"/>
      <c r="B345" s="51" t="s">
        <v>58</v>
      </c>
      <c r="C345" s="1"/>
      <c r="D345" s="1"/>
      <c r="E345" s="52" t="s">
        <v>7</v>
      </c>
      <c r="F345" s="1"/>
      <c r="G345" s="1"/>
      <c r="H345" s="43"/>
      <c r="I345" s="1"/>
      <c r="J345" s="43"/>
      <c r="K345" s="1"/>
      <c r="L345" s="1"/>
      <c r="M345" s="12"/>
      <c r="N345" s="2"/>
      <c r="O345" s="2"/>
      <c r="P345" s="2"/>
      <c r="Q345" s="2"/>
    </row>
    <row r="346">
      <c r="A346" s="9"/>
      <c r="B346" s="51" t="s">
        <v>60</v>
      </c>
      <c r="C346" s="1"/>
      <c r="D346" s="1"/>
      <c r="E346" s="52" t="s">
        <v>7</v>
      </c>
      <c r="F346" s="1"/>
      <c r="G346" s="1"/>
      <c r="H346" s="43"/>
      <c r="I346" s="1"/>
      <c r="J346" s="43"/>
      <c r="K346" s="1"/>
      <c r="L346" s="1"/>
      <c r="M346" s="12"/>
      <c r="N346" s="2"/>
      <c r="O346" s="2"/>
      <c r="P346" s="2"/>
      <c r="Q346" s="2"/>
    </row>
    <row r="347" thickBot="1">
      <c r="A347" s="9"/>
      <c r="B347" s="53" t="s">
        <v>61</v>
      </c>
      <c r="C347" s="54"/>
      <c r="D347" s="54"/>
      <c r="E347" s="55" t="s">
        <v>279</v>
      </c>
      <c r="F347" s="54"/>
      <c r="G347" s="54"/>
      <c r="H347" s="56"/>
      <c r="I347" s="54"/>
      <c r="J347" s="56"/>
      <c r="K347" s="54"/>
      <c r="L347" s="54"/>
      <c r="M347" s="12"/>
      <c r="N347" s="2"/>
      <c r="O347" s="2"/>
      <c r="P347" s="2"/>
      <c r="Q347" s="2"/>
    </row>
    <row r="348" thickTop="1">
      <c r="A348" s="9"/>
      <c r="B348" s="44">
        <v>82</v>
      </c>
      <c r="C348" s="45" t="s">
        <v>283</v>
      </c>
      <c r="D348" s="45" t="s">
        <v>7</v>
      </c>
      <c r="E348" s="45" t="s">
        <v>284</v>
      </c>
      <c r="F348" s="45" t="s">
        <v>7</v>
      </c>
      <c r="G348" s="46" t="s">
        <v>71</v>
      </c>
      <c r="H348" s="57">
        <v>25</v>
      </c>
      <c r="I348" s="58">
        <v>0</v>
      </c>
      <c r="J348" s="59">
        <v>0</v>
      </c>
      <c r="K348" s="60">
        <v>0.20999999999999999</v>
      </c>
      <c r="L348" s="61">
        <v>0</v>
      </c>
      <c r="M348" s="12"/>
      <c r="N348" s="2"/>
      <c r="O348" s="2"/>
      <c r="P348" s="2"/>
      <c r="Q348" s="33">
        <f>IF(ISNUMBER(K348),IF(H348&gt;0,IF(I348&gt;0,J348,0),0),0)</f>
        <v>0</v>
      </c>
      <c r="R348" s="27">
        <f>IF(ISNUMBER(K348)=FALSE,J348,0)</f>
        <v>0</v>
      </c>
    </row>
    <row r="349">
      <c r="A349" s="9"/>
      <c r="B349" s="51" t="s">
        <v>57</v>
      </c>
      <c r="C349" s="1"/>
      <c r="D349" s="1"/>
      <c r="E349" s="52" t="s">
        <v>285</v>
      </c>
      <c r="F349" s="1"/>
      <c r="G349" s="1"/>
      <c r="H349" s="43"/>
      <c r="I349" s="1"/>
      <c r="J349" s="43"/>
      <c r="K349" s="1"/>
      <c r="L349" s="1"/>
      <c r="M349" s="12"/>
      <c r="N349" s="2"/>
      <c r="O349" s="2"/>
      <c r="P349" s="2"/>
      <c r="Q349" s="2"/>
    </row>
    <row r="350">
      <c r="A350" s="9"/>
      <c r="B350" s="51" t="s">
        <v>58</v>
      </c>
      <c r="C350" s="1"/>
      <c r="D350" s="1"/>
      <c r="E350" s="52" t="s">
        <v>7</v>
      </c>
      <c r="F350" s="1"/>
      <c r="G350" s="1"/>
      <c r="H350" s="43"/>
      <c r="I350" s="1"/>
      <c r="J350" s="43"/>
      <c r="K350" s="1"/>
      <c r="L350" s="1"/>
      <c r="M350" s="12"/>
      <c r="N350" s="2"/>
      <c r="O350" s="2"/>
      <c r="P350" s="2"/>
      <c r="Q350" s="2"/>
    </row>
    <row r="351">
      <c r="A351" s="9"/>
      <c r="B351" s="51" t="s">
        <v>60</v>
      </c>
      <c r="C351" s="1"/>
      <c r="D351" s="1"/>
      <c r="E351" s="52" t="s">
        <v>7</v>
      </c>
      <c r="F351" s="1"/>
      <c r="G351" s="1"/>
      <c r="H351" s="43"/>
      <c r="I351" s="1"/>
      <c r="J351" s="43"/>
      <c r="K351" s="1"/>
      <c r="L351" s="1"/>
      <c r="M351" s="12"/>
      <c r="N351" s="2"/>
      <c r="O351" s="2"/>
      <c r="P351" s="2"/>
      <c r="Q351" s="2"/>
    </row>
    <row r="352" thickBot="1">
      <c r="A352" s="9"/>
      <c r="B352" s="53" t="s">
        <v>61</v>
      </c>
      <c r="C352" s="54"/>
      <c r="D352" s="54"/>
      <c r="E352" s="55" t="s">
        <v>279</v>
      </c>
      <c r="F352" s="54"/>
      <c r="G352" s="54"/>
      <c r="H352" s="56"/>
      <c r="I352" s="54"/>
      <c r="J352" s="56"/>
      <c r="K352" s="54"/>
      <c r="L352" s="54"/>
      <c r="M352" s="12"/>
      <c r="N352" s="2"/>
      <c r="O352" s="2"/>
      <c r="P352" s="2"/>
      <c r="Q352" s="2"/>
    </row>
    <row r="353" thickTop="1">
      <c r="A353" s="9"/>
      <c r="B353" s="44">
        <v>86</v>
      </c>
      <c r="C353" s="45" t="s">
        <v>405</v>
      </c>
      <c r="D353" s="45" t="s">
        <v>7</v>
      </c>
      <c r="E353" s="45" t="s">
        <v>406</v>
      </c>
      <c r="F353" s="45" t="s">
        <v>7</v>
      </c>
      <c r="G353" s="46" t="s">
        <v>71</v>
      </c>
      <c r="H353" s="57">
        <v>25</v>
      </c>
      <c r="I353" s="58">
        <v>0</v>
      </c>
      <c r="J353" s="59">
        <v>0</v>
      </c>
      <c r="K353" s="60">
        <v>0.20999999999999999</v>
      </c>
      <c r="L353" s="61">
        <v>0</v>
      </c>
      <c r="M353" s="12"/>
      <c r="N353" s="2"/>
      <c r="O353" s="2"/>
      <c r="P353" s="2"/>
      <c r="Q353" s="33">
        <f>IF(ISNUMBER(K353),IF(H353&gt;0,IF(I353&gt;0,J353,0),0),0)</f>
        <v>0</v>
      </c>
      <c r="R353" s="27">
        <f>IF(ISNUMBER(K353)=FALSE,J353,0)</f>
        <v>0</v>
      </c>
    </row>
    <row r="354">
      <c r="A354" s="9"/>
      <c r="B354" s="51" t="s">
        <v>57</v>
      </c>
      <c r="C354" s="1"/>
      <c r="D354" s="1"/>
      <c r="E354" s="52" t="s">
        <v>407</v>
      </c>
      <c r="F354" s="1"/>
      <c r="G354" s="1"/>
      <c r="H354" s="43"/>
      <c r="I354" s="1"/>
      <c r="J354" s="43"/>
      <c r="K354" s="1"/>
      <c r="L354" s="1"/>
      <c r="M354" s="12"/>
      <c r="N354" s="2"/>
      <c r="O354" s="2"/>
      <c r="P354" s="2"/>
      <c r="Q354" s="2"/>
    </row>
    <row r="355">
      <c r="A355" s="9"/>
      <c r="B355" s="51" t="s">
        <v>58</v>
      </c>
      <c r="C355" s="1"/>
      <c r="D355" s="1"/>
      <c r="E355" s="52" t="s">
        <v>7</v>
      </c>
      <c r="F355" s="1"/>
      <c r="G355" s="1"/>
      <c r="H355" s="43"/>
      <c r="I355" s="1"/>
      <c r="J355" s="43"/>
      <c r="K355" s="1"/>
      <c r="L355" s="1"/>
      <c r="M355" s="12"/>
      <c r="N355" s="2"/>
      <c r="O355" s="2"/>
      <c r="P355" s="2"/>
      <c r="Q355" s="2"/>
    </row>
    <row r="356">
      <c r="A356" s="9"/>
      <c r="B356" s="51" t="s">
        <v>60</v>
      </c>
      <c r="C356" s="1"/>
      <c r="D356" s="1"/>
      <c r="E356" s="52" t="s">
        <v>7</v>
      </c>
      <c r="F356" s="1"/>
      <c r="G356" s="1"/>
      <c r="H356" s="43"/>
      <c r="I356" s="1"/>
      <c r="J356" s="43"/>
      <c r="K356" s="1"/>
      <c r="L356" s="1"/>
      <c r="M356" s="12"/>
      <c r="N356" s="2"/>
      <c r="O356" s="2"/>
      <c r="P356" s="2"/>
      <c r="Q356" s="2"/>
    </row>
    <row r="357" thickBot="1">
      <c r="A357" s="9"/>
      <c r="B357" s="53" t="s">
        <v>61</v>
      </c>
      <c r="C357" s="54"/>
      <c r="D357" s="54"/>
      <c r="E357" s="55" t="s">
        <v>279</v>
      </c>
      <c r="F357" s="54"/>
      <c r="G357" s="54"/>
      <c r="H357" s="56"/>
      <c r="I357" s="54"/>
      <c r="J357" s="56"/>
      <c r="K357" s="54"/>
      <c r="L357" s="54"/>
      <c r="M357" s="12"/>
      <c r="N357" s="2"/>
      <c r="O357" s="2"/>
      <c r="P357" s="2"/>
      <c r="Q357" s="2"/>
    </row>
    <row r="358" thickTop="1">
      <c r="A358" s="9"/>
      <c r="B358" s="44">
        <v>114</v>
      </c>
      <c r="C358" s="45" t="s">
        <v>408</v>
      </c>
      <c r="D358" s="45" t="s">
        <v>7</v>
      </c>
      <c r="E358" s="45" t="s">
        <v>409</v>
      </c>
      <c r="F358" s="45" t="s">
        <v>7</v>
      </c>
      <c r="G358" s="46" t="s">
        <v>172</v>
      </c>
      <c r="H358" s="57">
        <v>50</v>
      </c>
      <c r="I358" s="58">
        <v>0</v>
      </c>
      <c r="J358" s="59">
        <v>0</v>
      </c>
      <c r="K358" s="60">
        <v>0.20999999999999999</v>
      </c>
      <c r="L358" s="61">
        <v>0</v>
      </c>
      <c r="M358" s="12"/>
      <c r="N358" s="2"/>
      <c r="O358" s="2"/>
      <c r="P358" s="2"/>
      <c r="Q358" s="33">
        <f>IF(ISNUMBER(K358),IF(H358&gt;0,IF(I358&gt;0,J358,0),0),0)</f>
        <v>0</v>
      </c>
      <c r="R358" s="27">
        <f>IF(ISNUMBER(K358)=FALSE,J358,0)</f>
        <v>0</v>
      </c>
    </row>
    <row r="359">
      <c r="A359" s="9"/>
      <c r="B359" s="51" t="s">
        <v>57</v>
      </c>
      <c r="C359" s="1"/>
      <c r="D359" s="1"/>
      <c r="E359" s="52" t="s">
        <v>410</v>
      </c>
      <c r="F359" s="1"/>
      <c r="G359" s="1"/>
      <c r="H359" s="43"/>
      <c r="I359" s="1"/>
      <c r="J359" s="43"/>
      <c r="K359" s="1"/>
      <c r="L359" s="1"/>
      <c r="M359" s="12"/>
      <c r="N359" s="2"/>
      <c r="O359" s="2"/>
      <c r="P359" s="2"/>
      <c r="Q359" s="2"/>
    </row>
    <row r="360">
      <c r="A360" s="9"/>
      <c r="B360" s="51" t="s">
        <v>58</v>
      </c>
      <c r="C360" s="1"/>
      <c r="D360" s="1"/>
      <c r="E360" s="52" t="s">
        <v>7</v>
      </c>
      <c r="F360" s="1"/>
      <c r="G360" s="1"/>
      <c r="H360" s="43"/>
      <c r="I360" s="1"/>
      <c r="J360" s="43"/>
      <c r="K360" s="1"/>
      <c r="L360" s="1"/>
      <c r="M360" s="12"/>
      <c r="N360" s="2"/>
      <c r="O360" s="2"/>
      <c r="P360" s="2"/>
      <c r="Q360" s="2"/>
    </row>
    <row r="361">
      <c r="A361" s="9"/>
      <c r="B361" s="51" t="s">
        <v>60</v>
      </c>
      <c r="C361" s="1"/>
      <c r="D361" s="1"/>
      <c r="E361" s="52" t="s">
        <v>7</v>
      </c>
      <c r="F361" s="1"/>
      <c r="G361" s="1"/>
      <c r="H361" s="43"/>
      <c r="I361" s="1"/>
      <c r="J361" s="43"/>
      <c r="K361" s="1"/>
      <c r="L361" s="1"/>
      <c r="M361" s="12"/>
      <c r="N361" s="2"/>
      <c r="O361" s="2"/>
      <c r="P361" s="2"/>
      <c r="Q361" s="2"/>
    </row>
    <row r="362" thickBot="1">
      <c r="A362" s="9"/>
      <c r="B362" s="53" t="s">
        <v>61</v>
      </c>
      <c r="C362" s="54"/>
      <c r="D362" s="54"/>
      <c r="E362" s="55" t="s">
        <v>279</v>
      </c>
      <c r="F362" s="54"/>
      <c r="G362" s="54"/>
      <c r="H362" s="56"/>
      <c r="I362" s="54"/>
      <c r="J362" s="56"/>
      <c r="K362" s="54"/>
      <c r="L362" s="54"/>
      <c r="M362" s="12"/>
      <c r="N362" s="2"/>
      <c r="O362" s="2"/>
      <c r="P362" s="2"/>
      <c r="Q362" s="2"/>
    </row>
    <row r="363" thickTop="1">
      <c r="A363" s="9"/>
      <c r="B363" s="44">
        <v>116</v>
      </c>
      <c r="C363" s="45" t="s">
        <v>411</v>
      </c>
      <c r="D363" s="45" t="s">
        <v>7</v>
      </c>
      <c r="E363" s="45" t="s">
        <v>412</v>
      </c>
      <c r="F363" s="45" t="s">
        <v>7</v>
      </c>
      <c r="G363" s="46" t="s">
        <v>172</v>
      </c>
      <c r="H363" s="57">
        <v>50</v>
      </c>
      <c r="I363" s="58">
        <v>0</v>
      </c>
      <c r="J363" s="59">
        <v>0</v>
      </c>
      <c r="K363" s="60">
        <v>0.20999999999999999</v>
      </c>
      <c r="L363" s="61">
        <v>0</v>
      </c>
      <c r="M363" s="12"/>
      <c r="N363" s="2"/>
      <c r="O363" s="2"/>
      <c r="P363" s="2"/>
      <c r="Q363" s="33">
        <f>IF(ISNUMBER(K363),IF(H363&gt;0,IF(I363&gt;0,J363,0),0),0)</f>
        <v>0</v>
      </c>
      <c r="R363" s="27">
        <f>IF(ISNUMBER(K363)=FALSE,J363,0)</f>
        <v>0</v>
      </c>
    </row>
    <row r="364">
      <c r="A364" s="9"/>
      <c r="B364" s="51" t="s">
        <v>57</v>
      </c>
      <c r="C364" s="1"/>
      <c r="D364" s="1"/>
      <c r="E364" s="52" t="s">
        <v>413</v>
      </c>
      <c r="F364" s="1"/>
      <c r="G364" s="1"/>
      <c r="H364" s="43"/>
      <c r="I364" s="1"/>
      <c r="J364" s="43"/>
      <c r="K364" s="1"/>
      <c r="L364" s="1"/>
      <c r="M364" s="12"/>
      <c r="N364" s="2"/>
      <c r="O364" s="2"/>
      <c r="P364" s="2"/>
      <c r="Q364" s="2"/>
    </row>
    <row r="365">
      <c r="A365" s="9"/>
      <c r="B365" s="51" t="s">
        <v>58</v>
      </c>
      <c r="C365" s="1"/>
      <c r="D365" s="1"/>
      <c r="E365" s="52" t="s">
        <v>7</v>
      </c>
      <c r="F365" s="1"/>
      <c r="G365" s="1"/>
      <c r="H365" s="43"/>
      <c r="I365" s="1"/>
      <c r="J365" s="43"/>
      <c r="K365" s="1"/>
      <c r="L365" s="1"/>
      <c r="M365" s="12"/>
      <c r="N365" s="2"/>
      <c r="O365" s="2"/>
      <c r="P365" s="2"/>
      <c r="Q365" s="2"/>
    </row>
    <row r="366">
      <c r="A366" s="9"/>
      <c r="B366" s="51" t="s">
        <v>60</v>
      </c>
      <c r="C366" s="1"/>
      <c r="D366" s="1"/>
      <c r="E366" s="52" t="s">
        <v>7</v>
      </c>
      <c r="F366" s="1"/>
      <c r="G366" s="1"/>
      <c r="H366" s="43"/>
      <c r="I366" s="1"/>
      <c r="J366" s="43"/>
      <c r="K366" s="1"/>
      <c r="L366" s="1"/>
      <c r="M366" s="12"/>
      <c r="N366" s="2"/>
      <c r="O366" s="2"/>
      <c r="P366" s="2"/>
      <c r="Q366" s="2"/>
    </row>
    <row r="367" thickBot="1">
      <c r="A367" s="9"/>
      <c r="B367" s="53" t="s">
        <v>61</v>
      </c>
      <c r="C367" s="54"/>
      <c r="D367" s="54"/>
      <c r="E367" s="55" t="s">
        <v>279</v>
      </c>
      <c r="F367" s="54"/>
      <c r="G367" s="54"/>
      <c r="H367" s="56"/>
      <c r="I367" s="54"/>
      <c r="J367" s="56"/>
      <c r="K367" s="54"/>
      <c r="L367" s="54"/>
      <c r="M367" s="12"/>
      <c r="N367" s="2"/>
      <c r="O367" s="2"/>
      <c r="P367" s="2"/>
      <c r="Q367" s="2"/>
    </row>
    <row r="368" thickTop="1">
      <c r="A368" s="9"/>
      <c r="B368" s="44">
        <v>118</v>
      </c>
      <c r="C368" s="45" t="s">
        <v>249</v>
      </c>
      <c r="D368" s="45" t="s">
        <v>7</v>
      </c>
      <c r="E368" s="45" t="s">
        <v>250</v>
      </c>
      <c r="F368" s="45" t="s">
        <v>7</v>
      </c>
      <c r="G368" s="46" t="s">
        <v>64</v>
      </c>
      <c r="H368" s="57">
        <v>27.5</v>
      </c>
      <c r="I368" s="58">
        <v>0</v>
      </c>
      <c r="J368" s="59">
        <v>0</v>
      </c>
      <c r="K368" s="60">
        <v>0.20999999999999999</v>
      </c>
      <c r="L368" s="61">
        <v>0</v>
      </c>
      <c r="M368" s="12"/>
      <c r="N368" s="2"/>
      <c r="O368" s="2"/>
      <c r="P368" s="2"/>
      <c r="Q368" s="33">
        <f>IF(ISNUMBER(K368),IF(H368&gt;0,IF(I368&gt;0,J368,0),0),0)</f>
        <v>0</v>
      </c>
      <c r="R368" s="27">
        <f>IF(ISNUMBER(K368)=FALSE,J368,0)</f>
        <v>0</v>
      </c>
    </row>
    <row r="369">
      <c r="A369" s="9"/>
      <c r="B369" s="51" t="s">
        <v>57</v>
      </c>
      <c r="C369" s="1"/>
      <c r="D369" s="1"/>
      <c r="E369" s="52" t="s">
        <v>289</v>
      </c>
      <c r="F369" s="1"/>
      <c r="G369" s="1"/>
      <c r="H369" s="43"/>
      <c r="I369" s="1"/>
      <c r="J369" s="43"/>
      <c r="K369" s="1"/>
      <c r="L369" s="1"/>
      <c r="M369" s="12"/>
      <c r="N369" s="2"/>
      <c r="O369" s="2"/>
      <c r="P369" s="2"/>
      <c r="Q369" s="2"/>
    </row>
    <row r="370">
      <c r="A370" s="9"/>
      <c r="B370" s="51" t="s">
        <v>58</v>
      </c>
      <c r="C370" s="1"/>
      <c r="D370" s="1"/>
      <c r="E370" s="52" t="s">
        <v>7</v>
      </c>
      <c r="F370" s="1"/>
      <c r="G370" s="1"/>
      <c r="H370" s="43"/>
      <c r="I370" s="1"/>
      <c r="J370" s="43"/>
      <c r="K370" s="1"/>
      <c r="L370" s="1"/>
      <c r="M370" s="12"/>
      <c r="N370" s="2"/>
      <c r="O370" s="2"/>
      <c r="P370" s="2"/>
      <c r="Q370" s="2"/>
    </row>
    <row r="371">
      <c r="A371" s="9"/>
      <c r="B371" s="51" t="s">
        <v>60</v>
      </c>
      <c r="C371" s="1"/>
      <c r="D371" s="1"/>
      <c r="E371" s="52" t="s">
        <v>7</v>
      </c>
      <c r="F371" s="1"/>
      <c r="G371" s="1"/>
      <c r="H371" s="43"/>
      <c r="I371" s="1"/>
      <c r="J371" s="43"/>
      <c r="K371" s="1"/>
      <c r="L371" s="1"/>
      <c r="M371" s="12"/>
      <c r="N371" s="2"/>
      <c r="O371" s="2"/>
      <c r="P371" s="2"/>
      <c r="Q371" s="2"/>
    </row>
    <row r="372" thickBot="1">
      <c r="A372" s="9"/>
      <c r="B372" s="53" t="s">
        <v>61</v>
      </c>
      <c r="C372" s="54"/>
      <c r="D372" s="54"/>
      <c r="E372" s="55" t="s">
        <v>279</v>
      </c>
      <c r="F372" s="54"/>
      <c r="G372" s="54"/>
      <c r="H372" s="56"/>
      <c r="I372" s="54"/>
      <c r="J372" s="56"/>
      <c r="K372" s="54"/>
      <c r="L372" s="54"/>
      <c r="M372" s="12"/>
      <c r="N372" s="2"/>
      <c r="O372" s="2"/>
      <c r="P372" s="2"/>
      <c r="Q372" s="2"/>
    </row>
    <row r="373" thickTop="1">
      <c r="A373" s="9"/>
      <c r="B373" s="44">
        <v>127</v>
      </c>
      <c r="C373" s="45" t="s">
        <v>290</v>
      </c>
      <c r="D373" s="45" t="s">
        <v>7</v>
      </c>
      <c r="E373" s="45" t="s">
        <v>291</v>
      </c>
      <c r="F373" s="45" t="s">
        <v>7</v>
      </c>
      <c r="G373" s="46" t="s">
        <v>64</v>
      </c>
      <c r="H373" s="57">
        <v>27.5</v>
      </c>
      <c r="I373" s="58">
        <v>0</v>
      </c>
      <c r="J373" s="59">
        <v>0</v>
      </c>
      <c r="K373" s="60">
        <v>0.20999999999999999</v>
      </c>
      <c r="L373" s="61">
        <v>0</v>
      </c>
      <c r="M373" s="12"/>
      <c r="N373" s="2"/>
      <c r="O373" s="2"/>
      <c r="P373" s="2"/>
      <c r="Q373" s="33">
        <f>IF(ISNUMBER(K373),IF(H373&gt;0,IF(I373&gt;0,J373,0),0),0)</f>
        <v>0</v>
      </c>
      <c r="R373" s="27">
        <f>IF(ISNUMBER(K373)=FALSE,J373,0)</f>
        <v>0</v>
      </c>
    </row>
    <row r="374">
      <c r="A374" s="9"/>
      <c r="B374" s="51" t="s">
        <v>57</v>
      </c>
      <c r="C374" s="1"/>
      <c r="D374" s="1"/>
      <c r="E374" s="52" t="s">
        <v>292</v>
      </c>
      <c r="F374" s="1"/>
      <c r="G374" s="1"/>
      <c r="H374" s="43"/>
      <c r="I374" s="1"/>
      <c r="J374" s="43"/>
      <c r="K374" s="1"/>
      <c r="L374" s="1"/>
      <c r="M374" s="12"/>
      <c r="N374" s="2"/>
      <c r="O374" s="2"/>
      <c r="P374" s="2"/>
      <c r="Q374" s="2"/>
    </row>
    <row r="375">
      <c r="A375" s="9"/>
      <c r="B375" s="51" t="s">
        <v>58</v>
      </c>
      <c r="C375" s="1"/>
      <c r="D375" s="1"/>
      <c r="E375" s="52" t="s">
        <v>7</v>
      </c>
      <c r="F375" s="1"/>
      <c r="G375" s="1"/>
      <c r="H375" s="43"/>
      <c r="I375" s="1"/>
      <c r="J375" s="43"/>
      <c r="K375" s="1"/>
      <c r="L375" s="1"/>
      <c r="M375" s="12"/>
      <c r="N375" s="2"/>
      <c r="O375" s="2"/>
      <c r="P375" s="2"/>
      <c r="Q375" s="2"/>
    </row>
    <row r="376">
      <c r="A376" s="9"/>
      <c r="B376" s="51" t="s">
        <v>60</v>
      </c>
      <c r="C376" s="1"/>
      <c r="D376" s="1"/>
      <c r="E376" s="52" t="s">
        <v>7</v>
      </c>
      <c r="F376" s="1"/>
      <c r="G376" s="1"/>
      <c r="H376" s="43"/>
      <c r="I376" s="1"/>
      <c r="J376" s="43"/>
      <c r="K376" s="1"/>
      <c r="L376" s="1"/>
      <c r="M376" s="12"/>
      <c r="N376" s="2"/>
      <c r="O376" s="2"/>
      <c r="P376" s="2"/>
      <c r="Q376" s="2"/>
    </row>
    <row r="377" thickBot="1">
      <c r="A377" s="9"/>
      <c r="B377" s="53" t="s">
        <v>61</v>
      </c>
      <c r="C377" s="54"/>
      <c r="D377" s="54"/>
      <c r="E377" s="55" t="s">
        <v>279</v>
      </c>
      <c r="F377" s="54"/>
      <c r="G377" s="54"/>
      <c r="H377" s="56"/>
      <c r="I377" s="54"/>
      <c r="J377" s="56"/>
      <c r="K377" s="54"/>
      <c r="L377" s="54"/>
      <c r="M377" s="12"/>
      <c r="N377" s="2"/>
      <c r="O377" s="2"/>
      <c r="P377" s="2"/>
      <c r="Q377" s="2"/>
    </row>
    <row r="378" thickTop="1" thickBot="1" ht="25" customHeight="1">
      <c r="A378" s="9"/>
      <c r="B378" s="1"/>
      <c r="C378" s="62">
        <v>7</v>
      </c>
      <c r="D378" s="1"/>
      <c r="E378" s="62" t="s">
        <v>257</v>
      </c>
      <c r="F378" s="1"/>
      <c r="G378" s="63" t="s">
        <v>122</v>
      </c>
      <c r="H378" s="64">
        <v>0</v>
      </c>
      <c r="I378" s="63" t="s">
        <v>123</v>
      </c>
      <c r="J378" s="65">
        <f>(L378-H378)</f>
        <v>0</v>
      </c>
      <c r="K378" s="63" t="s">
        <v>124</v>
      </c>
      <c r="L378" s="66">
        <v>0</v>
      </c>
      <c r="M378" s="12"/>
      <c r="N378" s="2"/>
      <c r="O378" s="2"/>
      <c r="P378" s="2"/>
      <c r="Q378" s="33">
        <f>0+Q338+Q343+Q348+Q353+Q358+Q363+Q368+Q373</f>
        <v>0</v>
      </c>
      <c r="R378" s="27">
        <f>0+R338+R343+R348+R353+R358+R363+R368+R373</f>
        <v>0</v>
      </c>
      <c r="S378" s="67">
        <f>Q378*(1+J378)+R378</f>
        <v>0</v>
      </c>
    </row>
    <row r="379" thickTop="1" thickBot="1" ht="25" customHeight="1">
      <c r="A379" s="9"/>
      <c r="B379" s="68"/>
      <c r="C379" s="68"/>
      <c r="D379" s="68"/>
      <c r="E379" s="68"/>
      <c r="F379" s="68"/>
      <c r="G379" s="69" t="s">
        <v>125</v>
      </c>
      <c r="H379" s="70">
        <v>0</v>
      </c>
      <c r="I379" s="69" t="s">
        <v>126</v>
      </c>
      <c r="J379" s="71">
        <v>0</v>
      </c>
      <c r="K379" s="69" t="s">
        <v>127</v>
      </c>
      <c r="L379" s="72">
        <v>0</v>
      </c>
      <c r="M379" s="12"/>
      <c r="N379" s="2"/>
      <c r="O379" s="2"/>
      <c r="P379" s="2"/>
      <c r="Q379" s="2"/>
    </row>
    <row r="380" ht="40" customHeight="1">
      <c r="A380" s="9"/>
      <c r="B380" s="73" t="s">
        <v>414</v>
      </c>
      <c r="C380" s="1"/>
      <c r="D380" s="1"/>
      <c r="E380" s="1"/>
      <c r="F380" s="1"/>
      <c r="G380" s="1"/>
      <c r="H380" s="43"/>
      <c r="I380" s="1"/>
      <c r="J380" s="43"/>
      <c r="K380" s="1"/>
      <c r="L380" s="1"/>
      <c r="M380" s="12"/>
      <c r="N380" s="2"/>
      <c r="O380" s="2"/>
      <c r="P380" s="2"/>
      <c r="Q380" s="2"/>
    </row>
    <row r="381">
      <c r="A381" s="9"/>
      <c r="B381" s="44">
        <v>54</v>
      </c>
      <c r="C381" s="45" t="s">
        <v>364</v>
      </c>
      <c r="D381" s="45" t="s">
        <v>7</v>
      </c>
      <c r="E381" s="45" t="s">
        <v>365</v>
      </c>
      <c r="F381" s="45" t="s">
        <v>7</v>
      </c>
      <c r="G381" s="46" t="s">
        <v>71</v>
      </c>
      <c r="H381" s="47">
        <v>14.449999999999999</v>
      </c>
      <c r="I381" s="25">
        <v>0</v>
      </c>
      <c r="J381" s="48">
        <v>0</v>
      </c>
      <c r="K381" s="49">
        <v>0.20999999999999999</v>
      </c>
      <c r="L381" s="50">
        <v>0</v>
      </c>
      <c r="M381" s="12"/>
      <c r="N381" s="2"/>
      <c r="O381" s="2"/>
      <c r="P381" s="2"/>
      <c r="Q381" s="33">
        <f>IF(ISNUMBER(K381),IF(H381&gt;0,IF(I381&gt;0,J381,0),0),0)</f>
        <v>0</v>
      </c>
      <c r="R381" s="27">
        <f>IF(ISNUMBER(K381)=FALSE,J381,0)</f>
        <v>0</v>
      </c>
    </row>
    <row r="382">
      <c r="A382" s="9"/>
      <c r="B382" s="51" t="s">
        <v>57</v>
      </c>
      <c r="C382" s="1"/>
      <c r="D382" s="1"/>
      <c r="E382" s="52" t="s">
        <v>366</v>
      </c>
      <c r="F382" s="1"/>
      <c r="G382" s="1"/>
      <c r="H382" s="43"/>
      <c r="I382" s="1"/>
      <c r="J382" s="43"/>
      <c r="K382" s="1"/>
      <c r="L382" s="1"/>
      <c r="M382" s="12"/>
      <c r="N382" s="2"/>
      <c r="O382" s="2"/>
      <c r="P382" s="2"/>
      <c r="Q382" s="2"/>
    </row>
    <row r="383">
      <c r="A383" s="9"/>
      <c r="B383" s="51" t="s">
        <v>58</v>
      </c>
      <c r="C383" s="1"/>
      <c r="D383" s="1"/>
      <c r="E383" s="52" t="s">
        <v>7</v>
      </c>
      <c r="F383" s="1"/>
      <c r="G383" s="1"/>
      <c r="H383" s="43"/>
      <c r="I383" s="1"/>
      <c r="J383" s="43"/>
      <c r="K383" s="1"/>
      <c r="L383" s="1"/>
      <c r="M383" s="12"/>
      <c r="N383" s="2"/>
      <c r="O383" s="2"/>
      <c r="P383" s="2"/>
      <c r="Q383" s="2"/>
    </row>
    <row r="384">
      <c r="A384" s="9"/>
      <c r="B384" s="51" t="s">
        <v>60</v>
      </c>
      <c r="C384" s="1"/>
      <c r="D384" s="1"/>
      <c r="E384" s="52" t="s">
        <v>7</v>
      </c>
      <c r="F384" s="1"/>
      <c r="G384" s="1"/>
      <c r="H384" s="43"/>
      <c r="I384" s="1"/>
      <c r="J384" s="43"/>
      <c r="K384" s="1"/>
      <c r="L384" s="1"/>
      <c r="M384" s="12"/>
      <c r="N384" s="2"/>
      <c r="O384" s="2"/>
      <c r="P384" s="2"/>
      <c r="Q384" s="2"/>
    </row>
    <row r="385" thickBot="1">
      <c r="A385" s="9"/>
      <c r="B385" s="53" t="s">
        <v>61</v>
      </c>
      <c r="C385" s="54"/>
      <c r="D385" s="54"/>
      <c r="E385" s="55" t="s">
        <v>279</v>
      </c>
      <c r="F385" s="54"/>
      <c r="G385" s="54"/>
      <c r="H385" s="56"/>
      <c r="I385" s="54"/>
      <c r="J385" s="56"/>
      <c r="K385" s="54"/>
      <c r="L385" s="54"/>
      <c r="M385" s="12"/>
      <c r="N385" s="2"/>
      <c r="O385" s="2"/>
      <c r="P385" s="2"/>
      <c r="Q385" s="2"/>
    </row>
    <row r="386" thickTop="1">
      <c r="A386" s="9"/>
      <c r="B386" s="44">
        <v>55</v>
      </c>
      <c r="C386" s="45" t="s">
        <v>415</v>
      </c>
      <c r="D386" s="45" t="s">
        <v>7</v>
      </c>
      <c r="E386" s="45" t="s">
        <v>416</v>
      </c>
      <c r="F386" s="45" t="s">
        <v>7</v>
      </c>
      <c r="G386" s="46" t="s">
        <v>71</v>
      </c>
      <c r="H386" s="57">
        <v>17</v>
      </c>
      <c r="I386" s="58">
        <v>0</v>
      </c>
      <c r="J386" s="59">
        <v>0</v>
      </c>
      <c r="K386" s="60">
        <v>0.20999999999999999</v>
      </c>
      <c r="L386" s="61">
        <v>0</v>
      </c>
      <c r="M386" s="12"/>
      <c r="N386" s="2"/>
      <c r="O386" s="2"/>
      <c r="P386" s="2"/>
      <c r="Q386" s="33">
        <f>IF(ISNUMBER(K386),IF(H386&gt;0,IF(I386&gt;0,J386,0),0),0)</f>
        <v>0</v>
      </c>
      <c r="R386" s="27">
        <f>IF(ISNUMBER(K386)=FALSE,J386,0)</f>
        <v>0</v>
      </c>
    </row>
    <row r="387">
      <c r="A387" s="9"/>
      <c r="B387" s="51" t="s">
        <v>57</v>
      </c>
      <c r="C387" s="1"/>
      <c r="D387" s="1"/>
      <c r="E387" s="52" t="s">
        <v>417</v>
      </c>
      <c r="F387" s="1"/>
      <c r="G387" s="1"/>
      <c r="H387" s="43"/>
      <c r="I387" s="1"/>
      <c r="J387" s="43"/>
      <c r="K387" s="1"/>
      <c r="L387" s="1"/>
      <c r="M387" s="12"/>
      <c r="N387" s="2"/>
      <c r="O387" s="2"/>
      <c r="P387" s="2"/>
      <c r="Q387" s="2"/>
    </row>
    <row r="388">
      <c r="A388" s="9"/>
      <c r="B388" s="51" t="s">
        <v>58</v>
      </c>
      <c r="C388" s="1"/>
      <c r="D388" s="1"/>
      <c r="E388" s="52" t="s">
        <v>7</v>
      </c>
      <c r="F388" s="1"/>
      <c r="G388" s="1"/>
      <c r="H388" s="43"/>
      <c r="I388" s="1"/>
      <c r="J388" s="43"/>
      <c r="K388" s="1"/>
      <c r="L388" s="1"/>
      <c r="M388" s="12"/>
      <c r="N388" s="2"/>
      <c r="O388" s="2"/>
      <c r="P388" s="2"/>
      <c r="Q388" s="2"/>
    </row>
    <row r="389">
      <c r="A389" s="9"/>
      <c r="B389" s="51" t="s">
        <v>60</v>
      </c>
      <c r="C389" s="1"/>
      <c r="D389" s="1"/>
      <c r="E389" s="52" t="s">
        <v>7</v>
      </c>
      <c r="F389" s="1"/>
      <c r="G389" s="1"/>
      <c r="H389" s="43"/>
      <c r="I389" s="1"/>
      <c r="J389" s="43"/>
      <c r="K389" s="1"/>
      <c r="L389" s="1"/>
      <c r="M389" s="12"/>
      <c r="N389" s="2"/>
      <c r="O389" s="2"/>
      <c r="P389" s="2"/>
      <c r="Q389" s="2"/>
    </row>
    <row r="390" thickBot="1">
      <c r="A390" s="9"/>
      <c r="B390" s="53" t="s">
        <v>61</v>
      </c>
      <c r="C390" s="54"/>
      <c r="D390" s="54"/>
      <c r="E390" s="55" t="s">
        <v>279</v>
      </c>
      <c r="F390" s="54"/>
      <c r="G390" s="54"/>
      <c r="H390" s="56"/>
      <c r="I390" s="54"/>
      <c r="J390" s="56"/>
      <c r="K390" s="54"/>
      <c r="L390" s="54"/>
      <c r="M390" s="12"/>
      <c r="N390" s="2"/>
      <c r="O390" s="2"/>
      <c r="P390" s="2"/>
      <c r="Q390" s="2"/>
    </row>
    <row r="391" thickTop="1">
      <c r="A391" s="9"/>
      <c r="B391" s="44">
        <v>62</v>
      </c>
      <c r="C391" s="45" t="s">
        <v>276</v>
      </c>
      <c r="D391" s="45" t="s">
        <v>7</v>
      </c>
      <c r="E391" s="45" t="s">
        <v>277</v>
      </c>
      <c r="F391" s="45" t="s">
        <v>7</v>
      </c>
      <c r="G391" s="46" t="s">
        <v>172</v>
      </c>
      <c r="H391" s="57">
        <v>17</v>
      </c>
      <c r="I391" s="58">
        <v>0</v>
      </c>
      <c r="J391" s="59">
        <v>0</v>
      </c>
      <c r="K391" s="60">
        <v>0.20999999999999999</v>
      </c>
      <c r="L391" s="61">
        <v>0</v>
      </c>
      <c r="M391" s="12"/>
      <c r="N391" s="2"/>
      <c r="O391" s="2"/>
      <c r="P391" s="2"/>
      <c r="Q391" s="33">
        <f>IF(ISNUMBER(K391),IF(H391&gt;0,IF(I391&gt;0,J391,0),0),0)</f>
        <v>0</v>
      </c>
      <c r="R391" s="27">
        <f>IF(ISNUMBER(K391)=FALSE,J391,0)</f>
        <v>0</v>
      </c>
    </row>
    <row r="392">
      <c r="A392" s="9"/>
      <c r="B392" s="51" t="s">
        <v>57</v>
      </c>
      <c r="C392" s="1"/>
      <c r="D392" s="1"/>
      <c r="E392" s="52" t="s">
        <v>278</v>
      </c>
      <c r="F392" s="1"/>
      <c r="G392" s="1"/>
      <c r="H392" s="43"/>
      <c r="I392" s="1"/>
      <c r="J392" s="43"/>
      <c r="K392" s="1"/>
      <c r="L392" s="1"/>
      <c r="M392" s="12"/>
      <c r="N392" s="2"/>
      <c r="O392" s="2"/>
      <c r="P392" s="2"/>
      <c r="Q392" s="2"/>
    </row>
    <row r="393">
      <c r="A393" s="9"/>
      <c r="B393" s="51" t="s">
        <v>58</v>
      </c>
      <c r="C393" s="1"/>
      <c r="D393" s="1"/>
      <c r="E393" s="52" t="s">
        <v>7</v>
      </c>
      <c r="F393" s="1"/>
      <c r="G393" s="1"/>
      <c r="H393" s="43"/>
      <c r="I393" s="1"/>
      <c r="J393" s="43"/>
      <c r="K393" s="1"/>
      <c r="L393" s="1"/>
      <c r="M393" s="12"/>
      <c r="N393" s="2"/>
      <c r="O393" s="2"/>
      <c r="P393" s="2"/>
      <c r="Q393" s="2"/>
    </row>
    <row r="394">
      <c r="A394" s="9"/>
      <c r="B394" s="51" t="s">
        <v>60</v>
      </c>
      <c r="C394" s="1"/>
      <c r="D394" s="1"/>
      <c r="E394" s="52" t="s">
        <v>7</v>
      </c>
      <c r="F394" s="1"/>
      <c r="G394" s="1"/>
      <c r="H394" s="43"/>
      <c r="I394" s="1"/>
      <c r="J394" s="43"/>
      <c r="K394" s="1"/>
      <c r="L394" s="1"/>
      <c r="M394" s="12"/>
      <c r="N394" s="2"/>
      <c r="O394" s="2"/>
      <c r="P394" s="2"/>
      <c r="Q394" s="2"/>
    </row>
    <row r="395" thickBot="1">
      <c r="A395" s="9"/>
      <c r="B395" s="53" t="s">
        <v>61</v>
      </c>
      <c r="C395" s="54"/>
      <c r="D395" s="54"/>
      <c r="E395" s="55" t="s">
        <v>279</v>
      </c>
      <c r="F395" s="54"/>
      <c r="G395" s="54"/>
      <c r="H395" s="56"/>
      <c r="I395" s="54"/>
      <c r="J395" s="56"/>
      <c r="K395" s="54"/>
      <c r="L395" s="54"/>
      <c r="M395" s="12"/>
      <c r="N395" s="2"/>
      <c r="O395" s="2"/>
      <c r="P395" s="2"/>
      <c r="Q395" s="2"/>
    </row>
    <row r="396" thickTop="1">
      <c r="A396" s="9"/>
      <c r="B396" s="44">
        <v>70</v>
      </c>
      <c r="C396" s="45" t="s">
        <v>280</v>
      </c>
      <c r="D396" s="45" t="s">
        <v>7</v>
      </c>
      <c r="E396" s="45" t="s">
        <v>281</v>
      </c>
      <c r="F396" s="45" t="s">
        <v>7</v>
      </c>
      <c r="G396" s="46" t="s">
        <v>172</v>
      </c>
      <c r="H396" s="57">
        <v>17</v>
      </c>
      <c r="I396" s="58">
        <v>0</v>
      </c>
      <c r="J396" s="59">
        <v>0</v>
      </c>
      <c r="K396" s="60">
        <v>0.20999999999999999</v>
      </c>
      <c r="L396" s="61">
        <v>0</v>
      </c>
      <c r="M396" s="12"/>
      <c r="N396" s="2"/>
      <c r="O396" s="2"/>
      <c r="P396" s="2"/>
      <c r="Q396" s="33">
        <f>IF(ISNUMBER(K396),IF(H396&gt;0,IF(I396&gt;0,J396,0),0),0)</f>
        <v>0</v>
      </c>
      <c r="R396" s="27">
        <f>IF(ISNUMBER(K396)=FALSE,J396,0)</f>
        <v>0</v>
      </c>
    </row>
    <row r="397">
      <c r="A397" s="9"/>
      <c r="B397" s="51" t="s">
        <v>57</v>
      </c>
      <c r="C397" s="1"/>
      <c r="D397" s="1"/>
      <c r="E397" s="52" t="s">
        <v>282</v>
      </c>
      <c r="F397" s="1"/>
      <c r="G397" s="1"/>
      <c r="H397" s="43"/>
      <c r="I397" s="1"/>
      <c r="J397" s="43"/>
      <c r="K397" s="1"/>
      <c r="L397" s="1"/>
      <c r="M397" s="12"/>
      <c r="N397" s="2"/>
      <c r="O397" s="2"/>
      <c r="P397" s="2"/>
      <c r="Q397" s="2"/>
    </row>
    <row r="398">
      <c r="A398" s="9"/>
      <c r="B398" s="51" t="s">
        <v>58</v>
      </c>
      <c r="C398" s="1"/>
      <c r="D398" s="1"/>
      <c r="E398" s="52" t="s">
        <v>7</v>
      </c>
      <c r="F398" s="1"/>
      <c r="G398" s="1"/>
      <c r="H398" s="43"/>
      <c r="I398" s="1"/>
      <c r="J398" s="43"/>
      <c r="K398" s="1"/>
      <c r="L398" s="1"/>
      <c r="M398" s="12"/>
      <c r="N398" s="2"/>
      <c r="O398" s="2"/>
      <c r="P398" s="2"/>
      <c r="Q398" s="2"/>
    </row>
    <row r="399">
      <c r="A399" s="9"/>
      <c r="B399" s="51" t="s">
        <v>60</v>
      </c>
      <c r="C399" s="1"/>
      <c r="D399" s="1"/>
      <c r="E399" s="52" t="s">
        <v>7</v>
      </c>
      <c r="F399" s="1"/>
      <c r="G399" s="1"/>
      <c r="H399" s="43"/>
      <c r="I399" s="1"/>
      <c r="J399" s="43"/>
      <c r="K399" s="1"/>
      <c r="L399" s="1"/>
      <c r="M399" s="12"/>
      <c r="N399" s="2"/>
      <c r="O399" s="2"/>
      <c r="P399" s="2"/>
      <c r="Q399" s="2"/>
    </row>
    <row r="400" thickBot="1">
      <c r="A400" s="9"/>
      <c r="B400" s="53" t="s">
        <v>61</v>
      </c>
      <c r="C400" s="54"/>
      <c r="D400" s="54"/>
      <c r="E400" s="55" t="s">
        <v>279</v>
      </c>
      <c r="F400" s="54"/>
      <c r="G400" s="54"/>
      <c r="H400" s="56"/>
      <c r="I400" s="54"/>
      <c r="J400" s="56"/>
      <c r="K400" s="54"/>
      <c r="L400" s="54"/>
      <c r="M400" s="12"/>
      <c r="N400" s="2"/>
      <c r="O400" s="2"/>
      <c r="P400" s="2"/>
      <c r="Q400" s="2"/>
    </row>
    <row r="401" thickTop="1">
      <c r="A401" s="9"/>
      <c r="B401" s="44">
        <v>76</v>
      </c>
      <c r="C401" s="45" t="s">
        <v>418</v>
      </c>
      <c r="D401" s="45" t="s">
        <v>7</v>
      </c>
      <c r="E401" s="45" t="s">
        <v>419</v>
      </c>
      <c r="F401" s="45" t="s">
        <v>7</v>
      </c>
      <c r="G401" s="46" t="s">
        <v>71</v>
      </c>
      <c r="H401" s="57">
        <v>17</v>
      </c>
      <c r="I401" s="58">
        <v>0</v>
      </c>
      <c r="J401" s="59">
        <v>0</v>
      </c>
      <c r="K401" s="60">
        <v>0.20999999999999999</v>
      </c>
      <c r="L401" s="61">
        <v>0</v>
      </c>
      <c r="M401" s="12"/>
      <c r="N401" s="2"/>
      <c r="O401" s="2"/>
      <c r="P401" s="2"/>
      <c r="Q401" s="33">
        <f>IF(ISNUMBER(K401),IF(H401&gt;0,IF(I401&gt;0,J401,0),0),0)</f>
        <v>0</v>
      </c>
      <c r="R401" s="27">
        <f>IF(ISNUMBER(K401)=FALSE,J401,0)</f>
        <v>0</v>
      </c>
    </row>
    <row r="402">
      <c r="A402" s="9"/>
      <c r="B402" s="51" t="s">
        <v>57</v>
      </c>
      <c r="C402" s="1"/>
      <c r="D402" s="1"/>
      <c r="E402" s="52" t="s">
        <v>420</v>
      </c>
      <c r="F402" s="1"/>
      <c r="G402" s="1"/>
      <c r="H402" s="43"/>
      <c r="I402" s="1"/>
      <c r="J402" s="43"/>
      <c r="K402" s="1"/>
      <c r="L402" s="1"/>
      <c r="M402" s="12"/>
      <c r="N402" s="2"/>
      <c r="O402" s="2"/>
      <c r="P402" s="2"/>
      <c r="Q402" s="2"/>
    </row>
    <row r="403">
      <c r="A403" s="9"/>
      <c r="B403" s="51" t="s">
        <v>58</v>
      </c>
      <c r="C403" s="1"/>
      <c r="D403" s="1"/>
      <c r="E403" s="52" t="s">
        <v>7</v>
      </c>
      <c r="F403" s="1"/>
      <c r="G403" s="1"/>
      <c r="H403" s="43"/>
      <c r="I403" s="1"/>
      <c r="J403" s="43"/>
      <c r="K403" s="1"/>
      <c r="L403" s="1"/>
      <c r="M403" s="12"/>
      <c r="N403" s="2"/>
      <c r="O403" s="2"/>
      <c r="P403" s="2"/>
      <c r="Q403" s="2"/>
    </row>
    <row r="404">
      <c r="A404" s="9"/>
      <c r="B404" s="51" t="s">
        <v>60</v>
      </c>
      <c r="C404" s="1"/>
      <c r="D404" s="1"/>
      <c r="E404" s="52" t="s">
        <v>7</v>
      </c>
      <c r="F404" s="1"/>
      <c r="G404" s="1"/>
      <c r="H404" s="43"/>
      <c r="I404" s="1"/>
      <c r="J404" s="43"/>
      <c r="K404" s="1"/>
      <c r="L404" s="1"/>
      <c r="M404" s="12"/>
      <c r="N404" s="2"/>
      <c r="O404" s="2"/>
      <c r="P404" s="2"/>
      <c r="Q404" s="2"/>
    </row>
    <row r="405" thickBot="1">
      <c r="A405" s="9"/>
      <c r="B405" s="53" t="s">
        <v>61</v>
      </c>
      <c r="C405" s="54"/>
      <c r="D405" s="54"/>
      <c r="E405" s="55" t="s">
        <v>421</v>
      </c>
      <c r="F405" s="54"/>
      <c r="G405" s="54"/>
      <c r="H405" s="56"/>
      <c r="I405" s="54"/>
      <c r="J405" s="56"/>
      <c r="K405" s="54"/>
      <c r="L405" s="54"/>
      <c r="M405" s="12"/>
      <c r="N405" s="2"/>
      <c r="O405" s="2"/>
      <c r="P405" s="2"/>
      <c r="Q405" s="2"/>
    </row>
    <row r="406" thickTop="1">
      <c r="A406" s="9"/>
      <c r="B406" s="44">
        <v>89</v>
      </c>
      <c r="C406" s="45" t="s">
        <v>376</v>
      </c>
      <c r="D406" s="45" t="s">
        <v>7</v>
      </c>
      <c r="E406" s="45" t="s">
        <v>377</v>
      </c>
      <c r="F406" s="45" t="s">
        <v>7</v>
      </c>
      <c r="G406" s="46" t="s">
        <v>71</v>
      </c>
      <c r="H406" s="57">
        <v>17</v>
      </c>
      <c r="I406" s="58">
        <v>0</v>
      </c>
      <c r="J406" s="59">
        <v>0</v>
      </c>
      <c r="K406" s="60">
        <v>0.20999999999999999</v>
      </c>
      <c r="L406" s="61">
        <v>0</v>
      </c>
      <c r="M406" s="12"/>
      <c r="N406" s="2"/>
      <c r="O406" s="2"/>
      <c r="P406" s="2"/>
      <c r="Q406" s="33">
        <f>IF(ISNUMBER(K406),IF(H406&gt;0,IF(I406&gt;0,J406,0),0),0)</f>
        <v>0</v>
      </c>
      <c r="R406" s="27">
        <f>IF(ISNUMBER(K406)=FALSE,J406,0)</f>
        <v>0</v>
      </c>
    </row>
    <row r="407">
      <c r="A407" s="9"/>
      <c r="B407" s="51" t="s">
        <v>57</v>
      </c>
      <c r="C407" s="1"/>
      <c r="D407" s="1"/>
      <c r="E407" s="52" t="s">
        <v>378</v>
      </c>
      <c r="F407" s="1"/>
      <c r="G407" s="1"/>
      <c r="H407" s="43"/>
      <c r="I407" s="1"/>
      <c r="J407" s="43"/>
      <c r="K407" s="1"/>
      <c r="L407" s="1"/>
      <c r="M407" s="12"/>
      <c r="N407" s="2"/>
      <c r="O407" s="2"/>
      <c r="P407" s="2"/>
      <c r="Q407" s="2"/>
    </row>
    <row r="408">
      <c r="A408" s="9"/>
      <c r="B408" s="51" t="s">
        <v>58</v>
      </c>
      <c r="C408" s="1"/>
      <c r="D408" s="1"/>
      <c r="E408" s="52" t="s">
        <v>7</v>
      </c>
      <c r="F408" s="1"/>
      <c r="G408" s="1"/>
      <c r="H408" s="43"/>
      <c r="I408" s="1"/>
      <c r="J408" s="43"/>
      <c r="K408" s="1"/>
      <c r="L408" s="1"/>
      <c r="M408" s="12"/>
      <c r="N408" s="2"/>
      <c r="O408" s="2"/>
      <c r="P408" s="2"/>
      <c r="Q408" s="2"/>
    </row>
    <row r="409">
      <c r="A409" s="9"/>
      <c r="B409" s="51" t="s">
        <v>60</v>
      </c>
      <c r="C409" s="1"/>
      <c r="D409" s="1"/>
      <c r="E409" s="52" t="s">
        <v>7</v>
      </c>
      <c r="F409" s="1"/>
      <c r="G409" s="1"/>
      <c r="H409" s="43"/>
      <c r="I409" s="1"/>
      <c r="J409" s="43"/>
      <c r="K409" s="1"/>
      <c r="L409" s="1"/>
      <c r="M409" s="12"/>
      <c r="N409" s="2"/>
      <c r="O409" s="2"/>
      <c r="P409" s="2"/>
      <c r="Q409" s="2"/>
    </row>
    <row r="410" thickBot="1">
      <c r="A410" s="9"/>
      <c r="B410" s="53" t="s">
        <v>61</v>
      </c>
      <c r="C410" s="54"/>
      <c r="D410" s="54"/>
      <c r="E410" s="55" t="s">
        <v>279</v>
      </c>
      <c r="F410" s="54"/>
      <c r="G410" s="54"/>
      <c r="H410" s="56"/>
      <c r="I410" s="54"/>
      <c r="J410" s="56"/>
      <c r="K410" s="54"/>
      <c r="L410" s="54"/>
      <c r="M410" s="12"/>
      <c r="N410" s="2"/>
      <c r="O410" s="2"/>
      <c r="P410" s="2"/>
      <c r="Q410" s="2"/>
    </row>
    <row r="411" thickTop="1">
      <c r="A411" s="9"/>
      <c r="B411" s="44">
        <v>94</v>
      </c>
      <c r="C411" s="45" t="s">
        <v>422</v>
      </c>
      <c r="D411" s="45" t="s">
        <v>7</v>
      </c>
      <c r="E411" s="45" t="s">
        <v>423</v>
      </c>
      <c r="F411" s="45" t="s">
        <v>7</v>
      </c>
      <c r="G411" s="46" t="s">
        <v>71</v>
      </c>
      <c r="H411" s="57">
        <v>7.2249999999999996</v>
      </c>
      <c r="I411" s="58">
        <v>0</v>
      </c>
      <c r="J411" s="59">
        <v>0</v>
      </c>
      <c r="K411" s="60">
        <v>0.20999999999999999</v>
      </c>
      <c r="L411" s="61">
        <v>0</v>
      </c>
      <c r="M411" s="12"/>
      <c r="N411" s="2"/>
      <c r="O411" s="2"/>
      <c r="P411" s="2"/>
      <c r="Q411" s="33">
        <f>IF(ISNUMBER(K411),IF(H411&gt;0,IF(I411&gt;0,J411,0),0),0)</f>
        <v>0</v>
      </c>
      <c r="R411" s="27">
        <f>IF(ISNUMBER(K411)=FALSE,J411,0)</f>
        <v>0</v>
      </c>
    </row>
    <row r="412">
      <c r="A412" s="9"/>
      <c r="B412" s="51" t="s">
        <v>57</v>
      </c>
      <c r="C412" s="1"/>
      <c r="D412" s="1"/>
      <c r="E412" s="52" t="s">
        <v>423</v>
      </c>
      <c r="F412" s="1"/>
      <c r="G412" s="1"/>
      <c r="H412" s="43"/>
      <c r="I412" s="1"/>
      <c r="J412" s="43"/>
      <c r="K412" s="1"/>
      <c r="L412" s="1"/>
      <c r="M412" s="12"/>
      <c r="N412" s="2"/>
      <c r="O412" s="2"/>
      <c r="P412" s="2"/>
      <c r="Q412" s="2"/>
    </row>
    <row r="413">
      <c r="A413" s="9"/>
      <c r="B413" s="51" t="s">
        <v>58</v>
      </c>
      <c r="C413" s="1"/>
      <c r="D413" s="1"/>
      <c r="E413" s="52" t="s">
        <v>7</v>
      </c>
      <c r="F413" s="1"/>
      <c r="G413" s="1"/>
      <c r="H413" s="43"/>
      <c r="I413" s="1"/>
      <c r="J413" s="43"/>
      <c r="K413" s="1"/>
      <c r="L413" s="1"/>
      <c r="M413" s="12"/>
      <c r="N413" s="2"/>
      <c r="O413" s="2"/>
      <c r="P413" s="2"/>
      <c r="Q413" s="2"/>
    </row>
    <row r="414">
      <c r="A414" s="9"/>
      <c r="B414" s="51" t="s">
        <v>60</v>
      </c>
      <c r="C414" s="1"/>
      <c r="D414" s="1"/>
      <c r="E414" s="52" t="s">
        <v>7</v>
      </c>
      <c r="F414" s="1"/>
      <c r="G414" s="1"/>
      <c r="H414" s="43"/>
      <c r="I414" s="1"/>
      <c r="J414" s="43"/>
      <c r="K414" s="1"/>
      <c r="L414" s="1"/>
      <c r="M414" s="12"/>
      <c r="N414" s="2"/>
      <c r="O414" s="2"/>
      <c r="P414" s="2"/>
      <c r="Q414" s="2"/>
    </row>
    <row r="415" thickBot="1">
      <c r="A415" s="9"/>
      <c r="B415" s="53" t="s">
        <v>61</v>
      </c>
      <c r="C415" s="54"/>
      <c r="D415" s="54"/>
      <c r="E415" s="55" t="s">
        <v>279</v>
      </c>
      <c r="F415" s="54"/>
      <c r="G415" s="54"/>
      <c r="H415" s="56"/>
      <c r="I415" s="54"/>
      <c r="J415" s="56"/>
      <c r="K415" s="54"/>
      <c r="L415" s="54"/>
      <c r="M415" s="12"/>
      <c r="N415" s="2"/>
      <c r="O415" s="2"/>
      <c r="P415" s="2"/>
      <c r="Q415" s="2"/>
    </row>
    <row r="416" thickTop="1">
      <c r="A416" s="9"/>
      <c r="B416" s="44">
        <v>117</v>
      </c>
      <c r="C416" s="45" t="s">
        <v>249</v>
      </c>
      <c r="D416" s="45" t="s">
        <v>7</v>
      </c>
      <c r="E416" s="45" t="s">
        <v>250</v>
      </c>
      <c r="F416" s="45" t="s">
        <v>7</v>
      </c>
      <c r="G416" s="46" t="s">
        <v>64</v>
      </c>
      <c r="H416" s="57">
        <v>15.300000000000001</v>
      </c>
      <c r="I416" s="58">
        <v>0</v>
      </c>
      <c r="J416" s="59">
        <v>0</v>
      </c>
      <c r="K416" s="60">
        <v>0.20999999999999999</v>
      </c>
      <c r="L416" s="61">
        <v>0</v>
      </c>
      <c r="M416" s="12"/>
      <c r="N416" s="2"/>
      <c r="O416" s="2"/>
      <c r="P416" s="2"/>
      <c r="Q416" s="33">
        <f>IF(ISNUMBER(K416),IF(H416&gt;0,IF(I416&gt;0,J416,0),0),0)</f>
        <v>0</v>
      </c>
      <c r="R416" s="27">
        <f>IF(ISNUMBER(K416)=FALSE,J416,0)</f>
        <v>0</v>
      </c>
    </row>
    <row r="417">
      <c r="A417" s="9"/>
      <c r="B417" s="51" t="s">
        <v>57</v>
      </c>
      <c r="C417" s="1"/>
      <c r="D417" s="1"/>
      <c r="E417" s="52" t="s">
        <v>289</v>
      </c>
      <c r="F417" s="1"/>
      <c r="G417" s="1"/>
      <c r="H417" s="43"/>
      <c r="I417" s="1"/>
      <c r="J417" s="43"/>
      <c r="K417" s="1"/>
      <c r="L417" s="1"/>
      <c r="M417" s="12"/>
      <c r="N417" s="2"/>
      <c r="O417" s="2"/>
      <c r="P417" s="2"/>
      <c r="Q417" s="2"/>
    </row>
    <row r="418">
      <c r="A418" s="9"/>
      <c r="B418" s="51" t="s">
        <v>58</v>
      </c>
      <c r="C418" s="1"/>
      <c r="D418" s="1"/>
      <c r="E418" s="52" t="s">
        <v>7</v>
      </c>
      <c r="F418" s="1"/>
      <c r="G418" s="1"/>
      <c r="H418" s="43"/>
      <c r="I418" s="1"/>
      <c r="J418" s="43"/>
      <c r="K418" s="1"/>
      <c r="L418" s="1"/>
      <c r="M418" s="12"/>
      <c r="N418" s="2"/>
      <c r="O418" s="2"/>
      <c r="P418" s="2"/>
      <c r="Q418" s="2"/>
    </row>
    <row r="419">
      <c r="A419" s="9"/>
      <c r="B419" s="51" t="s">
        <v>60</v>
      </c>
      <c r="C419" s="1"/>
      <c r="D419" s="1"/>
      <c r="E419" s="52" t="s">
        <v>7</v>
      </c>
      <c r="F419" s="1"/>
      <c r="G419" s="1"/>
      <c r="H419" s="43"/>
      <c r="I419" s="1"/>
      <c r="J419" s="43"/>
      <c r="K419" s="1"/>
      <c r="L419" s="1"/>
      <c r="M419" s="12"/>
      <c r="N419" s="2"/>
      <c r="O419" s="2"/>
      <c r="P419" s="2"/>
      <c r="Q419" s="2"/>
    </row>
    <row r="420" thickBot="1">
      <c r="A420" s="9"/>
      <c r="B420" s="53" t="s">
        <v>61</v>
      </c>
      <c r="C420" s="54"/>
      <c r="D420" s="54"/>
      <c r="E420" s="55" t="s">
        <v>279</v>
      </c>
      <c r="F420" s="54"/>
      <c r="G420" s="54"/>
      <c r="H420" s="56"/>
      <c r="I420" s="54"/>
      <c r="J420" s="56"/>
      <c r="K420" s="54"/>
      <c r="L420" s="54"/>
      <c r="M420" s="12"/>
      <c r="N420" s="2"/>
      <c r="O420" s="2"/>
      <c r="P420" s="2"/>
      <c r="Q420" s="2"/>
    </row>
    <row r="421" thickTop="1">
      <c r="A421" s="9"/>
      <c r="B421" s="44">
        <v>128</v>
      </c>
      <c r="C421" s="45" t="s">
        <v>290</v>
      </c>
      <c r="D421" s="45" t="s">
        <v>7</v>
      </c>
      <c r="E421" s="45" t="s">
        <v>291</v>
      </c>
      <c r="F421" s="45" t="s">
        <v>7</v>
      </c>
      <c r="G421" s="46" t="s">
        <v>64</v>
      </c>
      <c r="H421" s="57">
        <v>15.300000000000001</v>
      </c>
      <c r="I421" s="58">
        <v>0</v>
      </c>
      <c r="J421" s="59">
        <v>0</v>
      </c>
      <c r="K421" s="60">
        <v>0.20999999999999999</v>
      </c>
      <c r="L421" s="61">
        <v>0</v>
      </c>
      <c r="M421" s="12"/>
      <c r="N421" s="2"/>
      <c r="O421" s="2"/>
      <c r="P421" s="2"/>
      <c r="Q421" s="33">
        <f>IF(ISNUMBER(K421),IF(H421&gt;0,IF(I421&gt;0,J421,0),0),0)</f>
        <v>0</v>
      </c>
      <c r="R421" s="27">
        <f>IF(ISNUMBER(K421)=FALSE,J421,0)</f>
        <v>0</v>
      </c>
    </row>
    <row r="422">
      <c r="A422" s="9"/>
      <c r="B422" s="51" t="s">
        <v>57</v>
      </c>
      <c r="C422" s="1"/>
      <c r="D422" s="1"/>
      <c r="E422" s="52" t="s">
        <v>292</v>
      </c>
      <c r="F422" s="1"/>
      <c r="G422" s="1"/>
      <c r="H422" s="43"/>
      <c r="I422" s="1"/>
      <c r="J422" s="43"/>
      <c r="K422" s="1"/>
      <c r="L422" s="1"/>
      <c r="M422" s="12"/>
      <c r="N422" s="2"/>
      <c r="O422" s="2"/>
      <c r="P422" s="2"/>
      <c r="Q422" s="2"/>
    </row>
    <row r="423">
      <c r="A423" s="9"/>
      <c r="B423" s="51" t="s">
        <v>58</v>
      </c>
      <c r="C423" s="1"/>
      <c r="D423" s="1"/>
      <c r="E423" s="52" t="s">
        <v>7</v>
      </c>
      <c r="F423" s="1"/>
      <c r="G423" s="1"/>
      <c r="H423" s="43"/>
      <c r="I423" s="1"/>
      <c r="J423" s="43"/>
      <c r="K423" s="1"/>
      <c r="L423" s="1"/>
      <c r="M423" s="12"/>
      <c r="N423" s="2"/>
      <c r="O423" s="2"/>
      <c r="P423" s="2"/>
      <c r="Q423" s="2"/>
    </row>
    <row r="424">
      <c r="A424" s="9"/>
      <c r="B424" s="51" t="s">
        <v>60</v>
      </c>
      <c r="C424" s="1"/>
      <c r="D424" s="1"/>
      <c r="E424" s="52" t="s">
        <v>7</v>
      </c>
      <c r="F424" s="1"/>
      <c r="G424" s="1"/>
      <c r="H424" s="43"/>
      <c r="I424" s="1"/>
      <c r="J424" s="43"/>
      <c r="K424" s="1"/>
      <c r="L424" s="1"/>
      <c r="M424" s="12"/>
      <c r="N424" s="2"/>
      <c r="O424" s="2"/>
      <c r="P424" s="2"/>
      <c r="Q424" s="2"/>
    </row>
    <row r="425" thickBot="1">
      <c r="A425" s="9"/>
      <c r="B425" s="53" t="s">
        <v>61</v>
      </c>
      <c r="C425" s="54"/>
      <c r="D425" s="54"/>
      <c r="E425" s="55" t="s">
        <v>279</v>
      </c>
      <c r="F425" s="54"/>
      <c r="G425" s="54"/>
      <c r="H425" s="56"/>
      <c r="I425" s="54"/>
      <c r="J425" s="56"/>
      <c r="K425" s="54"/>
      <c r="L425" s="54"/>
      <c r="M425" s="12"/>
      <c r="N425" s="2"/>
      <c r="O425" s="2"/>
      <c r="P425" s="2"/>
      <c r="Q425" s="2"/>
    </row>
    <row r="426" thickTop="1" thickBot="1" ht="25" customHeight="1">
      <c r="A426" s="9"/>
      <c r="B426" s="1"/>
      <c r="C426" s="62">
        <v>8</v>
      </c>
      <c r="D426" s="1"/>
      <c r="E426" s="62" t="s">
        <v>258</v>
      </c>
      <c r="F426" s="1"/>
      <c r="G426" s="63" t="s">
        <v>122</v>
      </c>
      <c r="H426" s="64">
        <v>0</v>
      </c>
      <c r="I426" s="63" t="s">
        <v>123</v>
      </c>
      <c r="J426" s="65">
        <f>(L426-H426)</f>
        <v>0</v>
      </c>
      <c r="K426" s="63" t="s">
        <v>124</v>
      </c>
      <c r="L426" s="66">
        <v>0</v>
      </c>
      <c r="M426" s="12"/>
      <c r="N426" s="2"/>
      <c r="O426" s="2"/>
      <c r="P426" s="2"/>
      <c r="Q426" s="33">
        <f>0+Q381+Q386+Q391+Q396+Q401+Q406+Q411+Q416+Q421</f>
        <v>0</v>
      </c>
      <c r="R426" s="27">
        <f>0+R381+R386+R391+R396+R401+R406+R411+R416+R421</f>
        <v>0</v>
      </c>
      <c r="S426" s="67">
        <f>Q426*(1+J426)+R426</f>
        <v>0</v>
      </c>
    </row>
    <row r="427" thickTop="1" thickBot="1" ht="25" customHeight="1">
      <c r="A427" s="9"/>
      <c r="B427" s="68"/>
      <c r="C427" s="68"/>
      <c r="D427" s="68"/>
      <c r="E427" s="68"/>
      <c r="F427" s="68"/>
      <c r="G427" s="69" t="s">
        <v>125</v>
      </c>
      <c r="H427" s="70">
        <v>0</v>
      </c>
      <c r="I427" s="69" t="s">
        <v>126</v>
      </c>
      <c r="J427" s="71">
        <v>0</v>
      </c>
      <c r="K427" s="69" t="s">
        <v>127</v>
      </c>
      <c r="L427" s="72">
        <v>0</v>
      </c>
      <c r="M427" s="12"/>
      <c r="N427" s="2"/>
      <c r="O427" s="2"/>
      <c r="P427" s="2"/>
      <c r="Q427" s="2"/>
    </row>
    <row r="428" ht="40" customHeight="1">
      <c r="A428" s="9"/>
      <c r="B428" s="73" t="s">
        <v>424</v>
      </c>
      <c r="C428" s="1"/>
      <c r="D428" s="1"/>
      <c r="E428" s="1"/>
      <c r="F428" s="1"/>
      <c r="G428" s="1"/>
      <c r="H428" s="43"/>
      <c r="I428" s="1"/>
      <c r="J428" s="43"/>
      <c r="K428" s="1"/>
      <c r="L428" s="1"/>
      <c r="M428" s="12"/>
      <c r="N428" s="2"/>
      <c r="O428" s="2"/>
      <c r="P428" s="2"/>
      <c r="Q428" s="2"/>
    </row>
    <row r="429">
      <c r="A429" s="9"/>
      <c r="B429" s="44">
        <v>23</v>
      </c>
      <c r="C429" s="45" t="s">
        <v>425</v>
      </c>
      <c r="D429" s="45" t="s">
        <v>7</v>
      </c>
      <c r="E429" s="45" t="s">
        <v>426</v>
      </c>
      <c r="F429" s="45" t="s">
        <v>7</v>
      </c>
      <c r="G429" s="46" t="s">
        <v>162</v>
      </c>
      <c r="H429" s="47">
        <v>4</v>
      </c>
      <c r="I429" s="25">
        <v>0</v>
      </c>
      <c r="J429" s="48">
        <v>0</v>
      </c>
      <c r="K429" s="49">
        <v>0.20999999999999999</v>
      </c>
      <c r="L429" s="50">
        <v>0</v>
      </c>
      <c r="M429" s="12"/>
      <c r="N429" s="2"/>
      <c r="O429" s="2"/>
      <c r="P429" s="2"/>
      <c r="Q429" s="33">
        <f>IF(ISNUMBER(K429),IF(H429&gt;0,IF(I429&gt;0,J429,0),0),0)</f>
        <v>0</v>
      </c>
      <c r="R429" s="27">
        <f>IF(ISNUMBER(K429)=FALSE,J429,0)</f>
        <v>0</v>
      </c>
    </row>
    <row r="430">
      <c r="A430" s="9"/>
      <c r="B430" s="51" t="s">
        <v>57</v>
      </c>
      <c r="C430" s="1"/>
      <c r="D430" s="1"/>
      <c r="E430" s="52" t="s">
        <v>427</v>
      </c>
      <c r="F430" s="1"/>
      <c r="G430" s="1"/>
      <c r="H430" s="43"/>
      <c r="I430" s="1"/>
      <c r="J430" s="43"/>
      <c r="K430" s="1"/>
      <c r="L430" s="1"/>
      <c r="M430" s="12"/>
      <c r="N430" s="2"/>
      <c r="O430" s="2"/>
      <c r="P430" s="2"/>
      <c r="Q430" s="2"/>
    </row>
    <row r="431">
      <c r="A431" s="9"/>
      <c r="B431" s="51" t="s">
        <v>58</v>
      </c>
      <c r="C431" s="1"/>
      <c r="D431" s="1"/>
      <c r="E431" s="52" t="s">
        <v>7</v>
      </c>
      <c r="F431" s="1"/>
      <c r="G431" s="1"/>
      <c r="H431" s="43"/>
      <c r="I431" s="1"/>
      <c r="J431" s="43"/>
      <c r="K431" s="1"/>
      <c r="L431" s="1"/>
      <c r="M431" s="12"/>
      <c r="N431" s="2"/>
      <c r="O431" s="2"/>
      <c r="P431" s="2"/>
      <c r="Q431" s="2"/>
    </row>
    <row r="432">
      <c r="A432" s="9"/>
      <c r="B432" s="51" t="s">
        <v>60</v>
      </c>
      <c r="C432" s="1"/>
      <c r="D432" s="1"/>
      <c r="E432" s="52" t="s">
        <v>7</v>
      </c>
      <c r="F432" s="1"/>
      <c r="G432" s="1"/>
      <c r="H432" s="43"/>
      <c r="I432" s="1"/>
      <c r="J432" s="43"/>
      <c r="K432" s="1"/>
      <c r="L432" s="1"/>
      <c r="M432" s="12"/>
      <c r="N432" s="2"/>
      <c r="O432" s="2"/>
      <c r="P432" s="2"/>
      <c r="Q432" s="2"/>
    </row>
    <row r="433" thickBot="1">
      <c r="A433" s="9"/>
      <c r="B433" s="53" t="s">
        <v>61</v>
      </c>
      <c r="C433" s="54"/>
      <c r="D433" s="54"/>
      <c r="E433" s="55" t="s">
        <v>279</v>
      </c>
      <c r="F433" s="54"/>
      <c r="G433" s="54"/>
      <c r="H433" s="56"/>
      <c r="I433" s="54"/>
      <c r="J433" s="56"/>
      <c r="K433" s="54"/>
      <c r="L433" s="54"/>
      <c r="M433" s="12"/>
      <c r="N433" s="2"/>
      <c r="O433" s="2"/>
      <c r="P433" s="2"/>
      <c r="Q433" s="2"/>
    </row>
    <row r="434" thickTop="1">
      <c r="A434" s="9"/>
      <c r="B434" s="44">
        <v>30</v>
      </c>
      <c r="C434" s="45" t="s">
        <v>428</v>
      </c>
      <c r="D434" s="45" t="s">
        <v>7</v>
      </c>
      <c r="E434" s="45" t="s">
        <v>429</v>
      </c>
      <c r="F434" s="45" t="s">
        <v>7</v>
      </c>
      <c r="G434" s="46" t="s">
        <v>162</v>
      </c>
      <c r="H434" s="57">
        <v>4</v>
      </c>
      <c r="I434" s="58">
        <v>0</v>
      </c>
      <c r="J434" s="59">
        <v>0</v>
      </c>
      <c r="K434" s="60">
        <v>0.20999999999999999</v>
      </c>
      <c r="L434" s="61">
        <v>0</v>
      </c>
      <c r="M434" s="12"/>
      <c r="N434" s="2"/>
      <c r="O434" s="2"/>
      <c r="P434" s="2"/>
      <c r="Q434" s="33">
        <f>IF(ISNUMBER(K434),IF(H434&gt;0,IF(I434&gt;0,J434,0),0),0)</f>
        <v>0</v>
      </c>
      <c r="R434" s="27">
        <f>IF(ISNUMBER(K434)=FALSE,J434,0)</f>
        <v>0</v>
      </c>
    </row>
    <row r="435">
      <c r="A435" s="9"/>
      <c r="B435" s="51" t="s">
        <v>57</v>
      </c>
      <c r="C435" s="1"/>
      <c r="D435" s="1"/>
      <c r="E435" s="52" t="s">
        <v>430</v>
      </c>
      <c r="F435" s="1"/>
      <c r="G435" s="1"/>
      <c r="H435" s="43"/>
      <c r="I435" s="1"/>
      <c r="J435" s="43"/>
      <c r="K435" s="1"/>
      <c r="L435" s="1"/>
      <c r="M435" s="12"/>
      <c r="N435" s="2"/>
      <c r="O435" s="2"/>
      <c r="P435" s="2"/>
      <c r="Q435" s="2"/>
    </row>
    <row r="436">
      <c r="A436" s="9"/>
      <c r="B436" s="51" t="s">
        <v>58</v>
      </c>
      <c r="C436" s="1"/>
      <c r="D436" s="1"/>
      <c r="E436" s="52" t="s">
        <v>7</v>
      </c>
      <c r="F436" s="1"/>
      <c r="G436" s="1"/>
      <c r="H436" s="43"/>
      <c r="I436" s="1"/>
      <c r="J436" s="43"/>
      <c r="K436" s="1"/>
      <c r="L436" s="1"/>
      <c r="M436" s="12"/>
      <c r="N436" s="2"/>
      <c r="O436" s="2"/>
      <c r="P436" s="2"/>
      <c r="Q436" s="2"/>
    </row>
    <row r="437">
      <c r="A437" s="9"/>
      <c r="B437" s="51" t="s">
        <v>60</v>
      </c>
      <c r="C437" s="1"/>
      <c r="D437" s="1"/>
      <c r="E437" s="52" t="s">
        <v>7</v>
      </c>
      <c r="F437" s="1"/>
      <c r="G437" s="1"/>
      <c r="H437" s="43"/>
      <c r="I437" s="1"/>
      <c r="J437" s="43"/>
      <c r="K437" s="1"/>
      <c r="L437" s="1"/>
      <c r="M437" s="12"/>
      <c r="N437" s="2"/>
      <c r="O437" s="2"/>
      <c r="P437" s="2"/>
      <c r="Q437" s="2"/>
    </row>
    <row r="438" thickBot="1">
      <c r="A438" s="9"/>
      <c r="B438" s="53" t="s">
        <v>61</v>
      </c>
      <c r="C438" s="54"/>
      <c r="D438" s="54"/>
      <c r="E438" s="55" t="s">
        <v>279</v>
      </c>
      <c r="F438" s="54"/>
      <c r="G438" s="54"/>
      <c r="H438" s="56"/>
      <c r="I438" s="54"/>
      <c r="J438" s="56"/>
      <c r="K438" s="54"/>
      <c r="L438" s="54"/>
      <c r="M438" s="12"/>
      <c r="N438" s="2"/>
      <c r="O438" s="2"/>
      <c r="P438" s="2"/>
      <c r="Q438" s="2"/>
    </row>
    <row r="439" thickTop="1">
      <c r="A439" s="9"/>
      <c r="B439" s="44">
        <v>90</v>
      </c>
      <c r="C439" s="45" t="s">
        <v>431</v>
      </c>
      <c r="D439" s="45" t="s">
        <v>7</v>
      </c>
      <c r="E439" s="45" t="s">
        <v>432</v>
      </c>
      <c r="F439" s="45" t="s">
        <v>7</v>
      </c>
      <c r="G439" s="46" t="s">
        <v>64</v>
      </c>
      <c r="H439" s="57">
        <v>0.248</v>
      </c>
      <c r="I439" s="58">
        <v>0</v>
      </c>
      <c r="J439" s="59">
        <v>0</v>
      </c>
      <c r="K439" s="60">
        <v>0.20999999999999999</v>
      </c>
      <c r="L439" s="61">
        <v>0</v>
      </c>
      <c r="M439" s="12"/>
      <c r="N439" s="2"/>
      <c r="O439" s="2"/>
      <c r="P439" s="2"/>
      <c r="Q439" s="33">
        <f>IF(ISNUMBER(K439),IF(H439&gt;0,IF(I439&gt;0,J439,0),0),0)</f>
        <v>0</v>
      </c>
      <c r="R439" s="27">
        <f>IF(ISNUMBER(K439)=FALSE,J439,0)</f>
        <v>0</v>
      </c>
    </row>
    <row r="440">
      <c r="A440" s="9"/>
      <c r="B440" s="51" t="s">
        <v>57</v>
      </c>
      <c r="C440" s="1"/>
      <c r="D440" s="1"/>
      <c r="E440" s="52" t="s">
        <v>433</v>
      </c>
      <c r="F440" s="1"/>
      <c r="G440" s="1"/>
      <c r="H440" s="43"/>
      <c r="I440" s="1"/>
      <c r="J440" s="43"/>
      <c r="K440" s="1"/>
      <c r="L440" s="1"/>
      <c r="M440" s="12"/>
      <c r="N440" s="2"/>
      <c r="O440" s="2"/>
      <c r="P440" s="2"/>
      <c r="Q440" s="2"/>
    </row>
    <row r="441">
      <c r="A441" s="9"/>
      <c r="B441" s="51" t="s">
        <v>58</v>
      </c>
      <c r="C441" s="1"/>
      <c r="D441" s="1"/>
      <c r="E441" s="52" t="s">
        <v>7</v>
      </c>
      <c r="F441" s="1"/>
      <c r="G441" s="1"/>
      <c r="H441" s="43"/>
      <c r="I441" s="1"/>
      <c r="J441" s="43"/>
      <c r="K441" s="1"/>
      <c r="L441" s="1"/>
      <c r="M441" s="12"/>
      <c r="N441" s="2"/>
      <c r="O441" s="2"/>
      <c r="P441" s="2"/>
      <c r="Q441" s="2"/>
    </row>
    <row r="442">
      <c r="A442" s="9"/>
      <c r="B442" s="51" t="s">
        <v>60</v>
      </c>
      <c r="C442" s="1"/>
      <c r="D442" s="1"/>
      <c r="E442" s="52" t="s">
        <v>7</v>
      </c>
      <c r="F442" s="1"/>
      <c r="G442" s="1"/>
      <c r="H442" s="43"/>
      <c r="I442" s="1"/>
      <c r="J442" s="43"/>
      <c r="K442" s="1"/>
      <c r="L442" s="1"/>
      <c r="M442" s="12"/>
      <c r="N442" s="2"/>
      <c r="O442" s="2"/>
      <c r="P442" s="2"/>
      <c r="Q442" s="2"/>
    </row>
    <row r="443" thickBot="1">
      <c r="A443" s="9"/>
      <c r="B443" s="53" t="s">
        <v>61</v>
      </c>
      <c r="C443" s="54"/>
      <c r="D443" s="54"/>
      <c r="E443" s="55" t="s">
        <v>279</v>
      </c>
      <c r="F443" s="54"/>
      <c r="G443" s="54"/>
      <c r="H443" s="56"/>
      <c r="I443" s="54"/>
      <c r="J443" s="56"/>
      <c r="K443" s="54"/>
      <c r="L443" s="54"/>
      <c r="M443" s="12"/>
      <c r="N443" s="2"/>
      <c r="O443" s="2"/>
      <c r="P443" s="2"/>
      <c r="Q443" s="2"/>
    </row>
    <row r="444" thickTop="1">
      <c r="A444" s="9"/>
      <c r="B444" s="44">
        <v>107</v>
      </c>
      <c r="C444" s="45" t="s">
        <v>434</v>
      </c>
      <c r="D444" s="45" t="s">
        <v>7</v>
      </c>
      <c r="E444" s="45" t="s">
        <v>435</v>
      </c>
      <c r="F444" s="45" t="s">
        <v>7</v>
      </c>
      <c r="G444" s="46" t="s">
        <v>162</v>
      </c>
      <c r="H444" s="57">
        <v>24</v>
      </c>
      <c r="I444" s="58">
        <v>0</v>
      </c>
      <c r="J444" s="59">
        <v>0</v>
      </c>
      <c r="K444" s="60">
        <v>0.20999999999999999</v>
      </c>
      <c r="L444" s="61">
        <v>0</v>
      </c>
      <c r="M444" s="12"/>
      <c r="N444" s="2"/>
      <c r="O444" s="2"/>
      <c r="P444" s="2"/>
      <c r="Q444" s="33">
        <f>IF(ISNUMBER(K444),IF(H444&gt;0,IF(I444&gt;0,J444,0),0),0)</f>
        <v>0</v>
      </c>
      <c r="R444" s="27">
        <f>IF(ISNUMBER(K444)=FALSE,J444,0)</f>
        <v>0</v>
      </c>
    </row>
    <row r="445">
      <c r="A445" s="9"/>
      <c r="B445" s="51" t="s">
        <v>57</v>
      </c>
      <c r="C445" s="1"/>
      <c r="D445" s="1"/>
      <c r="E445" s="52" t="s">
        <v>436</v>
      </c>
      <c r="F445" s="1"/>
      <c r="G445" s="1"/>
      <c r="H445" s="43"/>
      <c r="I445" s="1"/>
      <c r="J445" s="43"/>
      <c r="K445" s="1"/>
      <c r="L445" s="1"/>
      <c r="M445" s="12"/>
      <c r="N445" s="2"/>
      <c r="O445" s="2"/>
      <c r="P445" s="2"/>
      <c r="Q445" s="2"/>
    </row>
    <row r="446">
      <c r="A446" s="9"/>
      <c r="B446" s="51" t="s">
        <v>58</v>
      </c>
      <c r="C446" s="1"/>
      <c r="D446" s="1"/>
      <c r="E446" s="52" t="s">
        <v>7</v>
      </c>
      <c r="F446" s="1"/>
      <c r="G446" s="1"/>
      <c r="H446" s="43"/>
      <c r="I446" s="1"/>
      <c r="J446" s="43"/>
      <c r="K446" s="1"/>
      <c r="L446" s="1"/>
      <c r="M446" s="12"/>
      <c r="N446" s="2"/>
      <c r="O446" s="2"/>
      <c r="P446" s="2"/>
      <c r="Q446" s="2"/>
    </row>
    <row r="447">
      <c r="A447" s="9"/>
      <c r="B447" s="51" t="s">
        <v>60</v>
      </c>
      <c r="C447" s="1"/>
      <c r="D447" s="1"/>
      <c r="E447" s="52" t="s">
        <v>7</v>
      </c>
      <c r="F447" s="1"/>
      <c r="G447" s="1"/>
      <c r="H447" s="43"/>
      <c r="I447" s="1"/>
      <c r="J447" s="43"/>
      <c r="K447" s="1"/>
      <c r="L447" s="1"/>
      <c r="M447" s="12"/>
      <c r="N447" s="2"/>
      <c r="O447" s="2"/>
      <c r="P447" s="2"/>
      <c r="Q447" s="2"/>
    </row>
    <row r="448" thickBot="1">
      <c r="A448" s="9"/>
      <c r="B448" s="53" t="s">
        <v>61</v>
      </c>
      <c r="C448" s="54"/>
      <c r="D448" s="54"/>
      <c r="E448" s="55" t="s">
        <v>279</v>
      </c>
      <c r="F448" s="54"/>
      <c r="G448" s="54"/>
      <c r="H448" s="56"/>
      <c r="I448" s="54"/>
      <c r="J448" s="56"/>
      <c r="K448" s="54"/>
      <c r="L448" s="54"/>
      <c r="M448" s="12"/>
      <c r="N448" s="2"/>
      <c r="O448" s="2"/>
      <c r="P448" s="2"/>
      <c r="Q448" s="2"/>
    </row>
    <row r="449" thickTop="1" thickBot="1" ht="25" customHeight="1">
      <c r="A449" s="9"/>
      <c r="B449" s="1"/>
      <c r="C449" s="62">
        <v>9</v>
      </c>
      <c r="D449" s="1"/>
      <c r="E449" s="62" t="s">
        <v>259</v>
      </c>
      <c r="F449" s="1"/>
      <c r="G449" s="63" t="s">
        <v>122</v>
      </c>
      <c r="H449" s="64">
        <v>0</v>
      </c>
      <c r="I449" s="63" t="s">
        <v>123</v>
      </c>
      <c r="J449" s="65">
        <f>(L449-H449)</f>
        <v>0</v>
      </c>
      <c r="K449" s="63" t="s">
        <v>124</v>
      </c>
      <c r="L449" s="66">
        <v>0</v>
      </c>
      <c r="M449" s="12"/>
      <c r="N449" s="2"/>
      <c r="O449" s="2"/>
      <c r="P449" s="2"/>
      <c r="Q449" s="33">
        <f>0+Q429+Q434+Q439+Q444</f>
        <v>0</v>
      </c>
      <c r="R449" s="27">
        <f>0+R429+R434+R439+R444</f>
        <v>0</v>
      </c>
      <c r="S449" s="67">
        <f>Q449*(1+J449)+R449</f>
        <v>0</v>
      </c>
    </row>
    <row r="450" thickTop="1" thickBot="1" ht="25" customHeight="1">
      <c r="A450" s="9"/>
      <c r="B450" s="68"/>
      <c r="C450" s="68"/>
      <c r="D450" s="68"/>
      <c r="E450" s="68"/>
      <c r="F450" s="68"/>
      <c r="G450" s="69" t="s">
        <v>125</v>
      </c>
      <c r="H450" s="70">
        <v>0</v>
      </c>
      <c r="I450" s="69" t="s">
        <v>126</v>
      </c>
      <c r="J450" s="71">
        <v>0</v>
      </c>
      <c r="K450" s="69" t="s">
        <v>127</v>
      </c>
      <c r="L450" s="72">
        <v>0</v>
      </c>
      <c r="M450" s="12"/>
      <c r="N450" s="2"/>
      <c r="O450" s="2"/>
      <c r="P450" s="2"/>
      <c r="Q450" s="2"/>
    </row>
    <row r="451" ht="40" customHeight="1">
      <c r="A451" s="9"/>
      <c r="B451" s="73" t="s">
        <v>437</v>
      </c>
      <c r="C451" s="1"/>
      <c r="D451" s="1"/>
      <c r="E451" s="1"/>
      <c r="F451" s="1"/>
      <c r="G451" s="1"/>
      <c r="H451" s="43"/>
      <c r="I451" s="1"/>
      <c r="J451" s="43"/>
      <c r="K451" s="1"/>
      <c r="L451" s="1"/>
      <c r="M451" s="12"/>
      <c r="N451" s="2"/>
      <c r="O451" s="2"/>
      <c r="P451" s="2"/>
      <c r="Q451" s="2"/>
    </row>
    <row r="452">
      <c r="A452" s="9"/>
      <c r="B452" s="44">
        <v>102</v>
      </c>
      <c r="C452" s="45" t="s">
        <v>438</v>
      </c>
      <c r="D452" s="45" t="s">
        <v>7</v>
      </c>
      <c r="E452" s="45" t="s">
        <v>439</v>
      </c>
      <c r="F452" s="45" t="s">
        <v>7</v>
      </c>
      <c r="G452" s="46" t="s">
        <v>172</v>
      </c>
      <c r="H452" s="47">
        <v>159</v>
      </c>
      <c r="I452" s="25">
        <v>0</v>
      </c>
      <c r="J452" s="48">
        <v>0</v>
      </c>
      <c r="K452" s="49">
        <v>0.20999999999999999</v>
      </c>
      <c r="L452" s="50">
        <v>0</v>
      </c>
      <c r="M452" s="12"/>
      <c r="N452" s="2"/>
      <c r="O452" s="2"/>
      <c r="P452" s="2"/>
      <c r="Q452" s="33">
        <f>IF(ISNUMBER(K452),IF(H452&gt;0,IF(I452&gt;0,J452,0),0),0)</f>
        <v>0</v>
      </c>
      <c r="R452" s="27">
        <f>IF(ISNUMBER(K452)=FALSE,J452,0)</f>
        <v>0</v>
      </c>
    </row>
    <row r="453">
      <c r="A453" s="9"/>
      <c r="B453" s="51" t="s">
        <v>57</v>
      </c>
      <c r="C453" s="1"/>
      <c r="D453" s="1"/>
      <c r="E453" s="52" t="s">
        <v>440</v>
      </c>
      <c r="F453" s="1"/>
      <c r="G453" s="1"/>
      <c r="H453" s="43"/>
      <c r="I453" s="1"/>
      <c r="J453" s="43"/>
      <c r="K453" s="1"/>
      <c r="L453" s="1"/>
      <c r="M453" s="12"/>
      <c r="N453" s="2"/>
      <c r="O453" s="2"/>
      <c r="P453" s="2"/>
      <c r="Q453" s="2"/>
    </row>
    <row r="454">
      <c r="A454" s="9"/>
      <c r="B454" s="51" t="s">
        <v>58</v>
      </c>
      <c r="C454" s="1"/>
      <c r="D454" s="1"/>
      <c r="E454" s="52" t="s">
        <v>7</v>
      </c>
      <c r="F454" s="1"/>
      <c r="G454" s="1"/>
      <c r="H454" s="43"/>
      <c r="I454" s="1"/>
      <c r="J454" s="43"/>
      <c r="K454" s="1"/>
      <c r="L454" s="1"/>
      <c r="M454" s="12"/>
      <c r="N454" s="2"/>
      <c r="O454" s="2"/>
      <c r="P454" s="2"/>
      <c r="Q454" s="2"/>
    </row>
    <row r="455">
      <c r="A455" s="9"/>
      <c r="B455" s="51" t="s">
        <v>60</v>
      </c>
      <c r="C455" s="1"/>
      <c r="D455" s="1"/>
      <c r="E455" s="52" t="s">
        <v>7</v>
      </c>
      <c r="F455" s="1"/>
      <c r="G455" s="1"/>
      <c r="H455" s="43"/>
      <c r="I455" s="1"/>
      <c r="J455" s="43"/>
      <c r="K455" s="1"/>
      <c r="L455" s="1"/>
      <c r="M455" s="12"/>
      <c r="N455" s="2"/>
      <c r="O455" s="2"/>
      <c r="P455" s="2"/>
      <c r="Q455" s="2"/>
    </row>
    <row r="456" thickBot="1">
      <c r="A456" s="9"/>
      <c r="B456" s="53" t="s">
        <v>61</v>
      </c>
      <c r="C456" s="54"/>
      <c r="D456" s="54"/>
      <c r="E456" s="55" t="s">
        <v>279</v>
      </c>
      <c r="F456" s="54"/>
      <c r="G456" s="54"/>
      <c r="H456" s="56"/>
      <c r="I456" s="54"/>
      <c r="J456" s="56"/>
      <c r="K456" s="54"/>
      <c r="L456" s="54"/>
      <c r="M456" s="12"/>
      <c r="N456" s="2"/>
      <c r="O456" s="2"/>
      <c r="P456" s="2"/>
      <c r="Q456" s="2"/>
    </row>
    <row r="457" thickTop="1">
      <c r="A457" s="9"/>
      <c r="B457" s="44">
        <v>103</v>
      </c>
      <c r="C457" s="45" t="s">
        <v>441</v>
      </c>
      <c r="D457" s="45" t="s">
        <v>7</v>
      </c>
      <c r="E457" s="45" t="s">
        <v>442</v>
      </c>
      <c r="F457" s="45" t="s">
        <v>7</v>
      </c>
      <c r="G457" s="46" t="s">
        <v>162</v>
      </c>
      <c r="H457" s="57">
        <v>6</v>
      </c>
      <c r="I457" s="58">
        <v>0</v>
      </c>
      <c r="J457" s="59">
        <v>0</v>
      </c>
      <c r="K457" s="60">
        <v>0.20999999999999999</v>
      </c>
      <c r="L457" s="61">
        <v>0</v>
      </c>
      <c r="M457" s="12"/>
      <c r="N457" s="2"/>
      <c r="O457" s="2"/>
      <c r="P457" s="2"/>
      <c r="Q457" s="33">
        <f>IF(ISNUMBER(K457),IF(H457&gt;0,IF(I457&gt;0,J457,0),0),0)</f>
        <v>0</v>
      </c>
      <c r="R457" s="27">
        <f>IF(ISNUMBER(K457)=FALSE,J457,0)</f>
        <v>0</v>
      </c>
    </row>
    <row r="458">
      <c r="A458" s="9"/>
      <c r="B458" s="51" t="s">
        <v>57</v>
      </c>
      <c r="C458" s="1"/>
      <c r="D458" s="1"/>
      <c r="E458" s="52" t="s">
        <v>443</v>
      </c>
      <c r="F458" s="1"/>
      <c r="G458" s="1"/>
      <c r="H458" s="43"/>
      <c r="I458" s="1"/>
      <c r="J458" s="43"/>
      <c r="K458" s="1"/>
      <c r="L458" s="1"/>
      <c r="M458" s="12"/>
      <c r="N458" s="2"/>
      <c r="O458" s="2"/>
      <c r="P458" s="2"/>
      <c r="Q458" s="2"/>
    </row>
    <row r="459">
      <c r="A459" s="9"/>
      <c r="B459" s="51" t="s">
        <v>58</v>
      </c>
      <c r="C459" s="1"/>
      <c r="D459" s="1"/>
      <c r="E459" s="52" t="s">
        <v>7</v>
      </c>
      <c r="F459" s="1"/>
      <c r="G459" s="1"/>
      <c r="H459" s="43"/>
      <c r="I459" s="1"/>
      <c r="J459" s="43"/>
      <c r="K459" s="1"/>
      <c r="L459" s="1"/>
      <c r="M459" s="12"/>
      <c r="N459" s="2"/>
      <c r="O459" s="2"/>
      <c r="P459" s="2"/>
      <c r="Q459" s="2"/>
    </row>
    <row r="460">
      <c r="A460" s="9"/>
      <c r="B460" s="51" t="s">
        <v>60</v>
      </c>
      <c r="C460" s="1"/>
      <c r="D460" s="1"/>
      <c r="E460" s="52" t="s">
        <v>7</v>
      </c>
      <c r="F460" s="1"/>
      <c r="G460" s="1"/>
      <c r="H460" s="43"/>
      <c r="I460" s="1"/>
      <c r="J460" s="43"/>
      <c r="K460" s="1"/>
      <c r="L460" s="1"/>
      <c r="M460" s="12"/>
      <c r="N460" s="2"/>
      <c r="O460" s="2"/>
      <c r="P460" s="2"/>
      <c r="Q460" s="2"/>
    </row>
    <row r="461" thickBot="1">
      <c r="A461" s="9"/>
      <c r="B461" s="53" t="s">
        <v>61</v>
      </c>
      <c r="C461" s="54"/>
      <c r="D461" s="54"/>
      <c r="E461" s="55" t="s">
        <v>279</v>
      </c>
      <c r="F461" s="54"/>
      <c r="G461" s="54"/>
      <c r="H461" s="56"/>
      <c r="I461" s="54"/>
      <c r="J461" s="56"/>
      <c r="K461" s="54"/>
      <c r="L461" s="54"/>
      <c r="M461" s="12"/>
      <c r="N461" s="2"/>
      <c r="O461" s="2"/>
      <c r="P461" s="2"/>
      <c r="Q461" s="2"/>
    </row>
    <row r="462" thickTop="1" thickBot="1" ht="25" customHeight="1">
      <c r="A462" s="9"/>
      <c r="B462" s="1"/>
      <c r="C462" s="62">
        <v>10</v>
      </c>
      <c r="D462" s="1"/>
      <c r="E462" s="62" t="s">
        <v>260</v>
      </c>
      <c r="F462" s="1"/>
      <c r="G462" s="63" t="s">
        <v>122</v>
      </c>
      <c r="H462" s="64">
        <v>0</v>
      </c>
      <c r="I462" s="63" t="s">
        <v>123</v>
      </c>
      <c r="J462" s="65">
        <f>(L462-H462)</f>
        <v>0</v>
      </c>
      <c r="K462" s="63" t="s">
        <v>124</v>
      </c>
      <c r="L462" s="66">
        <v>0</v>
      </c>
      <c r="M462" s="12"/>
      <c r="N462" s="2"/>
      <c r="O462" s="2"/>
      <c r="P462" s="2"/>
      <c r="Q462" s="33">
        <f>0+Q452+Q457</f>
        <v>0</v>
      </c>
      <c r="R462" s="27">
        <f>0+R452+R457</f>
        <v>0</v>
      </c>
      <c r="S462" s="67">
        <f>Q462*(1+J462)+R462</f>
        <v>0</v>
      </c>
    </row>
    <row r="463" thickTop="1" thickBot="1" ht="25" customHeight="1">
      <c r="A463" s="9"/>
      <c r="B463" s="68"/>
      <c r="C463" s="68"/>
      <c r="D463" s="68"/>
      <c r="E463" s="68"/>
      <c r="F463" s="68"/>
      <c r="G463" s="69" t="s">
        <v>125</v>
      </c>
      <c r="H463" s="70">
        <v>0</v>
      </c>
      <c r="I463" s="69" t="s">
        <v>126</v>
      </c>
      <c r="J463" s="71">
        <v>0</v>
      </c>
      <c r="K463" s="69" t="s">
        <v>127</v>
      </c>
      <c r="L463" s="72">
        <v>0</v>
      </c>
      <c r="M463" s="12"/>
      <c r="N463" s="2"/>
      <c r="O463" s="2"/>
      <c r="P463" s="2"/>
      <c r="Q463" s="2"/>
    </row>
    <row r="464" ht="40" customHeight="1">
      <c r="A464" s="9"/>
      <c r="B464" s="73" t="s">
        <v>444</v>
      </c>
      <c r="C464" s="1"/>
      <c r="D464" s="1"/>
      <c r="E464" s="1"/>
      <c r="F464" s="1"/>
      <c r="G464" s="1"/>
      <c r="H464" s="43"/>
      <c r="I464" s="1"/>
      <c r="J464" s="43"/>
      <c r="K464" s="1"/>
      <c r="L464" s="1"/>
      <c r="M464" s="12"/>
      <c r="N464" s="2"/>
      <c r="O464" s="2"/>
      <c r="P464" s="2"/>
      <c r="Q464" s="2"/>
    </row>
    <row r="465">
      <c r="A465" s="9"/>
      <c r="B465" s="44">
        <v>21</v>
      </c>
      <c r="C465" s="45" t="s">
        <v>445</v>
      </c>
      <c r="D465" s="45" t="s">
        <v>7</v>
      </c>
      <c r="E465" s="45" t="s">
        <v>446</v>
      </c>
      <c r="F465" s="45" t="s">
        <v>7</v>
      </c>
      <c r="G465" s="46" t="s">
        <v>162</v>
      </c>
      <c r="H465" s="47">
        <v>6</v>
      </c>
      <c r="I465" s="25">
        <v>0</v>
      </c>
      <c r="J465" s="48">
        <v>0</v>
      </c>
      <c r="K465" s="49">
        <v>0.20999999999999999</v>
      </c>
      <c r="L465" s="50">
        <v>0</v>
      </c>
      <c r="M465" s="12"/>
      <c r="N465" s="2"/>
      <c r="O465" s="2"/>
      <c r="P465" s="2"/>
      <c r="Q465" s="33">
        <f>IF(ISNUMBER(K465),IF(H465&gt;0,IF(I465&gt;0,J465,0),0),0)</f>
        <v>0</v>
      </c>
      <c r="R465" s="27">
        <f>IF(ISNUMBER(K465)=FALSE,J465,0)</f>
        <v>0</v>
      </c>
    </row>
    <row r="466">
      <c r="A466" s="9"/>
      <c r="B466" s="51" t="s">
        <v>57</v>
      </c>
      <c r="C466" s="1"/>
      <c r="D466" s="1"/>
      <c r="E466" s="52" t="s">
        <v>447</v>
      </c>
      <c r="F466" s="1"/>
      <c r="G466" s="1"/>
      <c r="H466" s="43"/>
      <c r="I466" s="1"/>
      <c r="J466" s="43"/>
      <c r="K466" s="1"/>
      <c r="L466" s="1"/>
      <c r="M466" s="12"/>
      <c r="N466" s="2"/>
      <c r="O466" s="2"/>
      <c r="P466" s="2"/>
      <c r="Q466" s="2"/>
    </row>
    <row r="467">
      <c r="A467" s="9"/>
      <c r="B467" s="51" t="s">
        <v>58</v>
      </c>
      <c r="C467" s="1"/>
      <c r="D467" s="1"/>
      <c r="E467" s="52" t="s">
        <v>7</v>
      </c>
      <c r="F467" s="1"/>
      <c r="G467" s="1"/>
      <c r="H467" s="43"/>
      <c r="I467" s="1"/>
      <c r="J467" s="43"/>
      <c r="K467" s="1"/>
      <c r="L467" s="1"/>
      <c r="M467" s="12"/>
      <c r="N467" s="2"/>
      <c r="O467" s="2"/>
      <c r="P467" s="2"/>
      <c r="Q467" s="2"/>
    </row>
    <row r="468">
      <c r="A468" s="9"/>
      <c r="B468" s="51" t="s">
        <v>60</v>
      </c>
      <c r="C468" s="1"/>
      <c r="D468" s="1"/>
      <c r="E468" s="52" t="s">
        <v>7</v>
      </c>
      <c r="F468" s="1"/>
      <c r="G468" s="1"/>
      <c r="H468" s="43"/>
      <c r="I468" s="1"/>
      <c r="J468" s="43"/>
      <c r="K468" s="1"/>
      <c r="L468" s="1"/>
      <c r="M468" s="12"/>
      <c r="N468" s="2"/>
      <c r="O468" s="2"/>
      <c r="P468" s="2"/>
      <c r="Q468" s="2"/>
    </row>
    <row r="469" thickBot="1">
      <c r="A469" s="9"/>
      <c r="B469" s="53" t="s">
        <v>61</v>
      </c>
      <c r="C469" s="54"/>
      <c r="D469" s="54"/>
      <c r="E469" s="55" t="s">
        <v>279</v>
      </c>
      <c r="F469" s="54"/>
      <c r="G469" s="54"/>
      <c r="H469" s="56"/>
      <c r="I469" s="54"/>
      <c r="J469" s="56"/>
      <c r="K469" s="54"/>
      <c r="L469" s="54"/>
      <c r="M469" s="12"/>
      <c r="N469" s="2"/>
      <c r="O469" s="2"/>
      <c r="P469" s="2"/>
      <c r="Q469" s="2"/>
    </row>
    <row r="470" thickTop="1">
      <c r="A470" s="9"/>
      <c r="B470" s="44">
        <v>22</v>
      </c>
      <c r="C470" s="45" t="s">
        <v>448</v>
      </c>
      <c r="D470" s="45" t="s">
        <v>7</v>
      </c>
      <c r="E470" s="45" t="s">
        <v>449</v>
      </c>
      <c r="F470" s="45" t="s">
        <v>7</v>
      </c>
      <c r="G470" s="46" t="s">
        <v>162</v>
      </c>
      <c r="H470" s="57">
        <v>6</v>
      </c>
      <c r="I470" s="58">
        <v>0</v>
      </c>
      <c r="J470" s="59">
        <v>0</v>
      </c>
      <c r="K470" s="60">
        <v>0.20999999999999999</v>
      </c>
      <c r="L470" s="61">
        <v>0</v>
      </c>
      <c r="M470" s="12"/>
      <c r="N470" s="2"/>
      <c r="O470" s="2"/>
      <c r="P470" s="2"/>
      <c r="Q470" s="33">
        <f>IF(ISNUMBER(K470),IF(H470&gt;0,IF(I470&gt;0,J470,0),0),0)</f>
        <v>0</v>
      </c>
      <c r="R470" s="27">
        <f>IF(ISNUMBER(K470)=FALSE,J470,0)</f>
        <v>0</v>
      </c>
    </row>
    <row r="471">
      <c r="A471" s="9"/>
      <c r="B471" s="51" t="s">
        <v>57</v>
      </c>
      <c r="C471" s="1"/>
      <c r="D471" s="1"/>
      <c r="E471" s="52" t="s">
        <v>450</v>
      </c>
      <c r="F471" s="1"/>
      <c r="G471" s="1"/>
      <c r="H471" s="43"/>
      <c r="I471" s="1"/>
      <c r="J471" s="43"/>
      <c r="K471" s="1"/>
      <c r="L471" s="1"/>
      <c r="M471" s="12"/>
      <c r="N471" s="2"/>
      <c r="O471" s="2"/>
      <c r="P471" s="2"/>
      <c r="Q471" s="2"/>
    </row>
    <row r="472">
      <c r="A472" s="9"/>
      <c r="B472" s="51" t="s">
        <v>58</v>
      </c>
      <c r="C472" s="1"/>
      <c r="D472" s="1"/>
      <c r="E472" s="52" t="s">
        <v>7</v>
      </c>
      <c r="F472" s="1"/>
      <c r="G472" s="1"/>
      <c r="H472" s="43"/>
      <c r="I472" s="1"/>
      <c r="J472" s="43"/>
      <c r="K472" s="1"/>
      <c r="L472" s="1"/>
      <c r="M472" s="12"/>
      <c r="N472" s="2"/>
      <c r="O472" s="2"/>
      <c r="P472" s="2"/>
      <c r="Q472" s="2"/>
    </row>
    <row r="473">
      <c r="A473" s="9"/>
      <c r="B473" s="51" t="s">
        <v>60</v>
      </c>
      <c r="C473" s="1"/>
      <c r="D473" s="1"/>
      <c r="E473" s="52" t="s">
        <v>7</v>
      </c>
      <c r="F473" s="1"/>
      <c r="G473" s="1"/>
      <c r="H473" s="43"/>
      <c r="I473" s="1"/>
      <c r="J473" s="43"/>
      <c r="K473" s="1"/>
      <c r="L473" s="1"/>
      <c r="M473" s="12"/>
      <c r="N473" s="2"/>
      <c r="O473" s="2"/>
      <c r="P473" s="2"/>
      <c r="Q473" s="2"/>
    </row>
    <row r="474" thickBot="1">
      <c r="A474" s="9"/>
      <c r="B474" s="53" t="s">
        <v>61</v>
      </c>
      <c r="C474" s="54"/>
      <c r="D474" s="54"/>
      <c r="E474" s="55" t="s">
        <v>279</v>
      </c>
      <c r="F474" s="54"/>
      <c r="G474" s="54"/>
      <c r="H474" s="56"/>
      <c r="I474" s="54"/>
      <c r="J474" s="56"/>
      <c r="K474" s="54"/>
      <c r="L474" s="54"/>
      <c r="M474" s="12"/>
      <c r="N474" s="2"/>
      <c r="O474" s="2"/>
      <c r="P474" s="2"/>
      <c r="Q474" s="2"/>
    </row>
    <row r="475" thickTop="1">
      <c r="A475" s="9"/>
      <c r="B475" s="44">
        <v>24</v>
      </c>
      <c r="C475" s="45" t="s">
        <v>451</v>
      </c>
      <c r="D475" s="45" t="s">
        <v>7</v>
      </c>
      <c r="E475" s="45" t="s">
        <v>452</v>
      </c>
      <c r="F475" s="45" t="s">
        <v>7</v>
      </c>
      <c r="G475" s="46" t="s">
        <v>162</v>
      </c>
      <c r="H475" s="57">
        <v>5</v>
      </c>
      <c r="I475" s="58">
        <v>0</v>
      </c>
      <c r="J475" s="59">
        <v>0</v>
      </c>
      <c r="K475" s="60">
        <v>0.20999999999999999</v>
      </c>
      <c r="L475" s="61">
        <v>0</v>
      </c>
      <c r="M475" s="12"/>
      <c r="N475" s="2"/>
      <c r="O475" s="2"/>
      <c r="P475" s="2"/>
      <c r="Q475" s="33">
        <f>IF(ISNUMBER(K475),IF(H475&gt;0,IF(I475&gt;0,J475,0),0),0)</f>
        <v>0</v>
      </c>
      <c r="R475" s="27">
        <f>IF(ISNUMBER(K475)=FALSE,J475,0)</f>
        <v>0</v>
      </c>
    </row>
    <row r="476">
      <c r="A476" s="9"/>
      <c r="B476" s="51" t="s">
        <v>57</v>
      </c>
      <c r="C476" s="1"/>
      <c r="D476" s="1"/>
      <c r="E476" s="52" t="s">
        <v>452</v>
      </c>
      <c r="F476" s="1"/>
      <c r="G476" s="1"/>
      <c r="H476" s="43"/>
      <c r="I476" s="1"/>
      <c r="J476" s="43"/>
      <c r="K476" s="1"/>
      <c r="L476" s="1"/>
      <c r="M476" s="12"/>
      <c r="N476" s="2"/>
      <c r="O476" s="2"/>
      <c r="P476" s="2"/>
      <c r="Q476" s="2"/>
    </row>
    <row r="477">
      <c r="A477" s="9"/>
      <c r="B477" s="51" t="s">
        <v>58</v>
      </c>
      <c r="C477" s="1"/>
      <c r="D477" s="1"/>
      <c r="E477" s="52" t="s">
        <v>7</v>
      </c>
      <c r="F477" s="1"/>
      <c r="G477" s="1"/>
      <c r="H477" s="43"/>
      <c r="I477" s="1"/>
      <c r="J477" s="43"/>
      <c r="K477" s="1"/>
      <c r="L477" s="1"/>
      <c r="M477" s="12"/>
      <c r="N477" s="2"/>
      <c r="O477" s="2"/>
      <c r="P477" s="2"/>
      <c r="Q477" s="2"/>
    </row>
    <row r="478">
      <c r="A478" s="9"/>
      <c r="B478" s="51" t="s">
        <v>60</v>
      </c>
      <c r="C478" s="1"/>
      <c r="D478" s="1"/>
      <c r="E478" s="52" t="s">
        <v>7</v>
      </c>
      <c r="F478" s="1"/>
      <c r="G478" s="1"/>
      <c r="H478" s="43"/>
      <c r="I478" s="1"/>
      <c r="J478" s="43"/>
      <c r="K478" s="1"/>
      <c r="L478" s="1"/>
      <c r="M478" s="12"/>
      <c r="N478" s="2"/>
      <c r="O478" s="2"/>
      <c r="P478" s="2"/>
      <c r="Q478" s="2"/>
    </row>
    <row r="479" thickBot="1">
      <c r="A479" s="9"/>
      <c r="B479" s="53" t="s">
        <v>61</v>
      </c>
      <c r="C479" s="54"/>
      <c r="D479" s="54"/>
      <c r="E479" s="55" t="s">
        <v>279</v>
      </c>
      <c r="F479" s="54"/>
      <c r="G479" s="54"/>
      <c r="H479" s="56"/>
      <c r="I479" s="54"/>
      <c r="J479" s="56"/>
      <c r="K479" s="54"/>
      <c r="L479" s="54"/>
      <c r="M479" s="12"/>
      <c r="N479" s="2"/>
      <c r="O479" s="2"/>
      <c r="P479" s="2"/>
      <c r="Q479" s="2"/>
    </row>
    <row r="480" thickTop="1">
      <c r="A480" s="9"/>
      <c r="B480" s="44">
        <v>25</v>
      </c>
      <c r="C480" s="45" t="s">
        <v>453</v>
      </c>
      <c r="D480" s="45" t="s">
        <v>7</v>
      </c>
      <c r="E480" s="45" t="s">
        <v>454</v>
      </c>
      <c r="F480" s="45" t="s">
        <v>7</v>
      </c>
      <c r="G480" s="46" t="s">
        <v>162</v>
      </c>
      <c r="H480" s="57">
        <v>1</v>
      </c>
      <c r="I480" s="58">
        <v>0</v>
      </c>
      <c r="J480" s="59">
        <v>0</v>
      </c>
      <c r="K480" s="60">
        <v>0.20999999999999999</v>
      </c>
      <c r="L480" s="61">
        <v>0</v>
      </c>
      <c r="M480" s="12"/>
      <c r="N480" s="2"/>
      <c r="O480" s="2"/>
      <c r="P480" s="2"/>
      <c r="Q480" s="33">
        <f>IF(ISNUMBER(K480),IF(H480&gt;0,IF(I480&gt;0,J480,0),0),0)</f>
        <v>0</v>
      </c>
      <c r="R480" s="27">
        <f>IF(ISNUMBER(K480)=FALSE,J480,0)</f>
        <v>0</v>
      </c>
    </row>
    <row r="481">
      <c r="A481" s="9"/>
      <c r="B481" s="51" t="s">
        <v>57</v>
      </c>
      <c r="C481" s="1"/>
      <c r="D481" s="1"/>
      <c r="E481" s="52" t="s">
        <v>454</v>
      </c>
      <c r="F481" s="1"/>
      <c r="G481" s="1"/>
      <c r="H481" s="43"/>
      <c r="I481" s="1"/>
      <c r="J481" s="43"/>
      <c r="K481" s="1"/>
      <c r="L481" s="1"/>
      <c r="M481" s="12"/>
      <c r="N481" s="2"/>
      <c r="O481" s="2"/>
      <c r="P481" s="2"/>
      <c r="Q481" s="2"/>
    </row>
    <row r="482">
      <c r="A482" s="9"/>
      <c r="B482" s="51" t="s">
        <v>58</v>
      </c>
      <c r="C482" s="1"/>
      <c r="D482" s="1"/>
      <c r="E482" s="52" t="s">
        <v>7</v>
      </c>
      <c r="F482" s="1"/>
      <c r="G482" s="1"/>
      <c r="H482" s="43"/>
      <c r="I482" s="1"/>
      <c r="J482" s="43"/>
      <c r="K482" s="1"/>
      <c r="L482" s="1"/>
      <c r="M482" s="12"/>
      <c r="N482" s="2"/>
      <c r="O482" s="2"/>
      <c r="P482" s="2"/>
      <c r="Q482" s="2"/>
    </row>
    <row r="483">
      <c r="A483" s="9"/>
      <c r="B483" s="51" t="s">
        <v>60</v>
      </c>
      <c r="C483" s="1"/>
      <c r="D483" s="1"/>
      <c r="E483" s="52" t="s">
        <v>7</v>
      </c>
      <c r="F483" s="1"/>
      <c r="G483" s="1"/>
      <c r="H483" s="43"/>
      <c r="I483" s="1"/>
      <c r="J483" s="43"/>
      <c r="K483" s="1"/>
      <c r="L483" s="1"/>
      <c r="M483" s="12"/>
      <c r="N483" s="2"/>
      <c r="O483" s="2"/>
      <c r="P483" s="2"/>
      <c r="Q483" s="2"/>
    </row>
    <row r="484" thickBot="1">
      <c r="A484" s="9"/>
      <c r="B484" s="53" t="s">
        <v>61</v>
      </c>
      <c r="C484" s="54"/>
      <c r="D484" s="54"/>
      <c r="E484" s="55" t="s">
        <v>279</v>
      </c>
      <c r="F484" s="54"/>
      <c r="G484" s="54"/>
      <c r="H484" s="56"/>
      <c r="I484" s="54"/>
      <c r="J484" s="56"/>
      <c r="K484" s="54"/>
      <c r="L484" s="54"/>
      <c r="M484" s="12"/>
      <c r="N484" s="2"/>
      <c r="O484" s="2"/>
      <c r="P484" s="2"/>
      <c r="Q484" s="2"/>
    </row>
    <row r="485" thickTop="1">
      <c r="A485" s="9"/>
      <c r="B485" s="44">
        <v>26</v>
      </c>
      <c r="C485" s="45" t="s">
        <v>382</v>
      </c>
      <c r="D485" s="45" t="s">
        <v>7</v>
      </c>
      <c r="E485" s="45" t="s">
        <v>383</v>
      </c>
      <c r="F485" s="45" t="s">
        <v>7</v>
      </c>
      <c r="G485" s="46" t="s">
        <v>172</v>
      </c>
      <c r="H485" s="57">
        <v>12</v>
      </c>
      <c r="I485" s="58">
        <v>0</v>
      </c>
      <c r="J485" s="59">
        <v>0</v>
      </c>
      <c r="K485" s="60">
        <v>0.20999999999999999</v>
      </c>
      <c r="L485" s="61">
        <v>0</v>
      </c>
      <c r="M485" s="12"/>
      <c r="N485" s="2"/>
      <c r="O485" s="2"/>
      <c r="P485" s="2"/>
      <c r="Q485" s="33">
        <f>IF(ISNUMBER(K485),IF(H485&gt;0,IF(I485&gt;0,J485,0),0),0)</f>
        <v>0</v>
      </c>
      <c r="R485" s="27">
        <f>IF(ISNUMBER(K485)=FALSE,J485,0)</f>
        <v>0</v>
      </c>
    </row>
    <row r="486">
      <c r="A486" s="9"/>
      <c r="B486" s="51" t="s">
        <v>57</v>
      </c>
      <c r="C486" s="1"/>
      <c r="D486" s="1"/>
      <c r="E486" s="52" t="s">
        <v>384</v>
      </c>
      <c r="F486" s="1"/>
      <c r="G486" s="1"/>
      <c r="H486" s="43"/>
      <c r="I486" s="1"/>
      <c r="J486" s="43"/>
      <c r="K486" s="1"/>
      <c r="L486" s="1"/>
      <c r="M486" s="12"/>
      <c r="N486" s="2"/>
      <c r="O486" s="2"/>
      <c r="P486" s="2"/>
      <c r="Q486" s="2"/>
    </row>
    <row r="487">
      <c r="A487" s="9"/>
      <c r="B487" s="51" t="s">
        <v>58</v>
      </c>
      <c r="C487" s="1"/>
      <c r="D487" s="1"/>
      <c r="E487" s="52" t="s">
        <v>7</v>
      </c>
      <c r="F487" s="1"/>
      <c r="G487" s="1"/>
      <c r="H487" s="43"/>
      <c r="I487" s="1"/>
      <c r="J487" s="43"/>
      <c r="K487" s="1"/>
      <c r="L487" s="1"/>
      <c r="M487" s="12"/>
      <c r="N487" s="2"/>
      <c r="O487" s="2"/>
      <c r="P487" s="2"/>
      <c r="Q487" s="2"/>
    </row>
    <row r="488">
      <c r="A488" s="9"/>
      <c r="B488" s="51" t="s">
        <v>60</v>
      </c>
      <c r="C488" s="1"/>
      <c r="D488" s="1"/>
      <c r="E488" s="52" t="s">
        <v>7</v>
      </c>
      <c r="F488" s="1"/>
      <c r="G488" s="1"/>
      <c r="H488" s="43"/>
      <c r="I488" s="1"/>
      <c r="J488" s="43"/>
      <c r="K488" s="1"/>
      <c r="L488" s="1"/>
      <c r="M488" s="12"/>
      <c r="N488" s="2"/>
      <c r="O488" s="2"/>
      <c r="P488" s="2"/>
      <c r="Q488" s="2"/>
    </row>
    <row r="489" thickBot="1">
      <c r="A489" s="9"/>
      <c r="B489" s="53" t="s">
        <v>61</v>
      </c>
      <c r="C489" s="54"/>
      <c r="D489" s="54"/>
      <c r="E489" s="55" t="s">
        <v>279</v>
      </c>
      <c r="F489" s="54"/>
      <c r="G489" s="54"/>
      <c r="H489" s="56"/>
      <c r="I489" s="54"/>
      <c r="J489" s="56"/>
      <c r="K489" s="54"/>
      <c r="L489" s="54"/>
      <c r="M489" s="12"/>
      <c r="N489" s="2"/>
      <c r="O489" s="2"/>
      <c r="P489" s="2"/>
      <c r="Q489" s="2"/>
    </row>
    <row r="490" thickTop="1">
      <c r="A490" s="9"/>
      <c r="B490" s="44">
        <v>31</v>
      </c>
      <c r="C490" s="45" t="s">
        <v>455</v>
      </c>
      <c r="D490" s="45" t="s">
        <v>7</v>
      </c>
      <c r="E490" s="45" t="s">
        <v>456</v>
      </c>
      <c r="F490" s="45" t="s">
        <v>7</v>
      </c>
      <c r="G490" s="46" t="s">
        <v>211</v>
      </c>
      <c r="H490" s="57">
        <v>6</v>
      </c>
      <c r="I490" s="58">
        <v>0</v>
      </c>
      <c r="J490" s="59">
        <v>0</v>
      </c>
      <c r="K490" s="60">
        <v>0.20999999999999999</v>
      </c>
      <c r="L490" s="61">
        <v>0</v>
      </c>
      <c r="M490" s="12"/>
      <c r="N490" s="2"/>
      <c r="O490" s="2"/>
      <c r="P490" s="2"/>
      <c r="Q490" s="33">
        <f>IF(ISNUMBER(K490),IF(H490&gt;0,IF(I490&gt;0,J490,0),0),0)</f>
        <v>0</v>
      </c>
      <c r="R490" s="27">
        <f>IF(ISNUMBER(K490)=FALSE,J490,0)</f>
        <v>0</v>
      </c>
    </row>
    <row r="491">
      <c r="A491" s="9"/>
      <c r="B491" s="51" t="s">
        <v>57</v>
      </c>
      <c r="C491" s="1"/>
      <c r="D491" s="1"/>
      <c r="E491" s="52" t="s">
        <v>456</v>
      </c>
      <c r="F491" s="1"/>
      <c r="G491" s="1"/>
      <c r="H491" s="43"/>
      <c r="I491" s="1"/>
      <c r="J491" s="43"/>
      <c r="K491" s="1"/>
      <c r="L491" s="1"/>
      <c r="M491" s="12"/>
      <c r="N491" s="2"/>
      <c r="O491" s="2"/>
      <c r="P491" s="2"/>
      <c r="Q491" s="2"/>
    </row>
    <row r="492">
      <c r="A492" s="9"/>
      <c r="B492" s="51" t="s">
        <v>58</v>
      </c>
      <c r="C492" s="1"/>
      <c r="D492" s="1"/>
      <c r="E492" s="52" t="s">
        <v>7</v>
      </c>
      <c r="F492" s="1"/>
      <c r="G492" s="1"/>
      <c r="H492" s="43"/>
      <c r="I492" s="1"/>
      <c r="J492" s="43"/>
      <c r="K492" s="1"/>
      <c r="L492" s="1"/>
      <c r="M492" s="12"/>
      <c r="N492" s="2"/>
      <c r="O492" s="2"/>
      <c r="P492" s="2"/>
      <c r="Q492" s="2"/>
    </row>
    <row r="493">
      <c r="A493" s="9"/>
      <c r="B493" s="51" t="s">
        <v>60</v>
      </c>
      <c r="C493" s="1"/>
      <c r="D493" s="1"/>
      <c r="E493" s="52" t="s">
        <v>7</v>
      </c>
      <c r="F493" s="1"/>
      <c r="G493" s="1"/>
      <c r="H493" s="43"/>
      <c r="I493" s="1"/>
      <c r="J493" s="43"/>
      <c r="K493" s="1"/>
      <c r="L493" s="1"/>
      <c r="M493" s="12"/>
      <c r="N493" s="2"/>
      <c r="O493" s="2"/>
      <c r="P493" s="2"/>
      <c r="Q493" s="2"/>
    </row>
    <row r="494" thickBot="1">
      <c r="A494" s="9"/>
      <c r="B494" s="53" t="s">
        <v>61</v>
      </c>
      <c r="C494" s="54"/>
      <c r="D494" s="54"/>
      <c r="E494" s="55" t="s">
        <v>7</v>
      </c>
      <c r="F494" s="54"/>
      <c r="G494" s="54"/>
      <c r="H494" s="56"/>
      <c r="I494" s="54"/>
      <c r="J494" s="56"/>
      <c r="K494" s="54"/>
      <c r="L494" s="54"/>
      <c r="M494" s="12"/>
      <c r="N494" s="2"/>
      <c r="O494" s="2"/>
      <c r="P494" s="2"/>
      <c r="Q494" s="2"/>
    </row>
    <row r="495" thickTop="1">
      <c r="A495" s="9"/>
      <c r="B495" s="44">
        <v>36</v>
      </c>
      <c r="C495" s="45" t="s">
        <v>457</v>
      </c>
      <c r="D495" s="45" t="s">
        <v>7</v>
      </c>
      <c r="E495" s="45" t="s">
        <v>458</v>
      </c>
      <c r="F495" s="45" t="s">
        <v>7</v>
      </c>
      <c r="G495" s="46" t="s">
        <v>172</v>
      </c>
      <c r="H495" s="57">
        <v>66</v>
      </c>
      <c r="I495" s="58">
        <v>0</v>
      </c>
      <c r="J495" s="59">
        <v>0</v>
      </c>
      <c r="K495" s="60">
        <v>0.20999999999999999</v>
      </c>
      <c r="L495" s="61">
        <v>0</v>
      </c>
      <c r="M495" s="12"/>
      <c r="N495" s="2"/>
      <c r="O495" s="2"/>
      <c r="P495" s="2"/>
      <c r="Q495" s="33">
        <f>IF(ISNUMBER(K495),IF(H495&gt;0,IF(I495&gt;0,J495,0),0),0)</f>
        <v>0</v>
      </c>
      <c r="R495" s="27">
        <f>IF(ISNUMBER(K495)=FALSE,J495,0)</f>
        <v>0</v>
      </c>
    </row>
    <row r="496">
      <c r="A496" s="9"/>
      <c r="B496" s="51" t="s">
        <v>57</v>
      </c>
      <c r="C496" s="1"/>
      <c r="D496" s="1"/>
      <c r="E496" s="52" t="s">
        <v>458</v>
      </c>
      <c r="F496" s="1"/>
      <c r="G496" s="1"/>
      <c r="H496" s="43"/>
      <c r="I496" s="1"/>
      <c r="J496" s="43"/>
      <c r="K496" s="1"/>
      <c r="L496" s="1"/>
      <c r="M496" s="12"/>
      <c r="N496" s="2"/>
      <c r="O496" s="2"/>
      <c r="P496" s="2"/>
      <c r="Q496" s="2"/>
    </row>
    <row r="497">
      <c r="A497" s="9"/>
      <c r="B497" s="51" t="s">
        <v>58</v>
      </c>
      <c r="C497" s="1"/>
      <c r="D497" s="1"/>
      <c r="E497" s="52" t="s">
        <v>7</v>
      </c>
      <c r="F497" s="1"/>
      <c r="G497" s="1"/>
      <c r="H497" s="43"/>
      <c r="I497" s="1"/>
      <c r="J497" s="43"/>
      <c r="K497" s="1"/>
      <c r="L497" s="1"/>
      <c r="M497" s="12"/>
      <c r="N497" s="2"/>
      <c r="O497" s="2"/>
      <c r="P497" s="2"/>
      <c r="Q497" s="2"/>
    </row>
    <row r="498">
      <c r="A498" s="9"/>
      <c r="B498" s="51" t="s">
        <v>60</v>
      </c>
      <c r="C498" s="1"/>
      <c r="D498" s="1"/>
      <c r="E498" s="52" t="s">
        <v>7</v>
      </c>
      <c r="F498" s="1"/>
      <c r="G498" s="1"/>
      <c r="H498" s="43"/>
      <c r="I498" s="1"/>
      <c r="J498" s="43"/>
      <c r="K498" s="1"/>
      <c r="L498" s="1"/>
      <c r="M498" s="12"/>
      <c r="N498" s="2"/>
      <c r="O498" s="2"/>
      <c r="P498" s="2"/>
      <c r="Q498" s="2"/>
    </row>
    <row r="499" thickBot="1">
      <c r="A499" s="9"/>
      <c r="B499" s="53" t="s">
        <v>61</v>
      </c>
      <c r="C499" s="54"/>
      <c r="D499" s="54"/>
      <c r="E499" s="55" t="s">
        <v>279</v>
      </c>
      <c r="F499" s="54"/>
      <c r="G499" s="54"/>
      <c r="H499" s="56"/>
      <c r="I499" s="54"/>
      <c r="J499" s="56"/>
      <c r="K499" s="54"/>
      <c r="L499" s="54"/>
      <c r="M499" s="12"/>
      <c r="N499" s="2"/>
      <c r="O499" s="2"/>
      <c r="P499" s="2"/>
      <c r="Q499" s="2"/>
    </row>
    <row r="500" thickTop="1">
      <c r="A500" s="9"/>
      <c r="B500" s="44">
        <v>41</v>
      </c>
      <c r="C500" s="45" t="s">
        <v>459</v>
      </c>
      <c r="D500" s="45" t="s">
        <v>7</v>
      </c>
      <c r="E500" s="45" t="s">
        <v>460</v>
      </c>
      <c r="F500" s="45" t="s">
        <v>7</v>
      </c>
      <c r="G500" s="46" t="s">
        <v>162</v>
      </c>
      <c r="H500" s="57">
        <v>6</v>
      </c>
      <c r="I500" s="58">
        <v>0</v>
      </c>
      <c r="J500" s="59">
        <v>0</v>
      </c>
      <c r="K500" s="60">
        <v>0.20999999999999999</v>
      </c>
      <c r="L500" s="61">
        <v>0</v>
      </c>
      <c r="M500" s="12"/>
      <c r="N500" s="2"/>
      <c r="O500" s="2"/>
      <c r="P500" s="2"/>
      <c r="Q500" s="33">
        <f>IF(ISNUMBER(K500),IF(H500&gt;0,IF(I500&gt;0,J500,0),0),0)</f>
        <v>0</v>
      </c>
      <c r="R500" s="27">
        <f>IF(ISNUMBER(K500)=FALSE,J500,0)</f>
        <v>0</v>
      </c>
    </row>
    <row r="501">
      <c r="A501" s="9"/>
      <c r="B501" s="51" t="s">
        <v>57</v>
      </c>
      <c r="C501" s="1"/>
      <c r="D501" s="1"/>
      <c r="E501" s="52" t="s">
        <v>460</v>
      </c>
      <c r="F501" s="1"/>
      <c r="G501" s="1"/>
      <c r="H501" s="43"/>
      <c r="I501" s="1"/>
      <c r="J501" s="43"/>
      <c r="K501" s="1"/>
      <c r="L501" s="1"/>
      <c r="M501" s="12"/>
      <c r="N501" s="2"/>
      <c r="O501" s="2"/>
      <c r="P501" s="2"/>
      <c r="Q501" s="2"/>
    </row>
    <row r="502">
      <c r="A502" s="9"/>
      <c r="B502" s="51" t="s">
        <v>58</v>
      </c>
      <c r="C502" s="1"/>
      <c r="D502" s="1"/>
      <c r="E502" s="52" t="s">
        <v>7</v>
      </c>
      <c r="F502" s="1"/>
      <c r="G502" s="1"/>
      <c r="H502" s="43"/>
      <c r="I502" s="1"/>
      <c r="J502" s="43"/>
      <c r="K502" s="1"/>
      <c r="L502" s="1"/>
      <c r="M502" s="12"/>
      <c r="N502" s="2"/>
      <c r="O502" s="2"/>
      <c r="P502" s="2"/>
      <c r="Q502" s="2"/>
    </row>
    <row r="503">
      <c r="A503" s="9"/>
      <c r="B503" s="51" t="s">
        <v>60</v>
      </c>
      <c r="C503" s="1"/>
      <c r="D503" s="1"/>
      <c r="E503" s="52" t="s">
        <v>7</v>
      </c>
      <c r="F503" s="1"/>
      <c r="G503" s="1"/>
      <c r="H503" s="43"/>
      <c r="I503" s="1"/>
      <c r="J503" s="43"/>
      <c r="K503" s="1"/>
      <c r="L503" s="1"/>
      <c r="M503" s="12"/>
      <c r="N503" s="2"/>
      <c r="O503" s="2"/>
      <c r="P503" s="2"/>
      <c r="Q503" s="2"/>
    </row>
    <row r="504" thickBot="1">
      <c r="A504" s="9"/>
      <c r="B504" s="53" t="s">
        <v>61</v>
      </c>
      <c r="C504" s="54"/>
      <c r="D504" s="54"/>
      <c r="E504" s="55" t="s">
        <v>279</v>
      </c>
      <c r="F504" s="54"/>
      <c r="G504" s="54"/>
      <c r="H504" s="56"/>
      <c r="I504" s="54"/>
      <c r="J504" s="56"/>
      <c r="K504" s="54"/>
      <c r="L504" s="54"/>
      <c r="M504" s="12"/>
      <c r="N504" s="2"/>
      <c r="O504" s="2"/>
      <c r="P504" s="2"/>
      <c r="Q504" s="2"/>
    </row>
    <row r="505" thickTop="1">
      <c r="A505" s="9"/>
      <c r="B505" s="44">
        <v>42</v>
      </c>
      <c r="C505" s="45" t="s">
        <v>461</v>
      </c>
      <c r="D505" s="45" t="s">
        <v>7</v>
      </c>
      <c r="E505" s="45" t="s">
        <v>462</v>
      </c>
      <c r="F505" s="45" t="s">
        <v>7</v>
      </c>
      <c r="G505" s="46" t="s">
        <v>162</v>
      </c>
      <c r="H505" s="57">
        <v>12</v>
      </c>
      <c r="I505" s="58">
        <v>0</v>
      </c>
      <c r="J505" s="59">
        <v>0</v>
      </c>
      <c r="K505" s="60">
        <v>0.20999999999999999</v>
      </c>
      <c r="L505" s="61">
        <v>0</v>
      </c>
      <c r="M505" s="12"/>
      <c r="N505" s="2"/>
      <c r="O505" s="2"/>
      <c r="P505" s="2"/>
      <c r="Q505" s="33">
        <f>IF(ISNUMBER(K505),IF(H505&gt;0,IF(I505&gt;0,J505,0),0),0)</f>
        <v>0</v>
      </c>
      <c r="R505" s="27">
        <f>IF(ISNUMBER(K505)=FALSE,J505,0)</f>
        <v>0</v>
      </c>
    </row>
    <row r="506">
      <c r="A506" s="9"/>
      <c r="B506" s="51" t="s">
        <v>57</v>
      </c>
      <c r="C506" s="1"/>
      <c r="D506" s="1"/>
      <c r="E506" s="52" t="s">
        <v>462</v>
      </c>
      <c r="F506" s="1"/>
      <c r="G506" s="1"/>
      <c r="H506" s="43"/>
      <c r="I506" s="1"/>
      <c r="J506" s="43"/>
      <c r="K506" s="1"/>
      <c r="L506" s="1"/>
      <c r="M506" s="12"/>
      <c r="N506" s="2"/>
      <c r="O506" s="2"/>
      <c r="P506" s="2"/>
      <c r="Q506" s="2"/>
    </row>
    <row r="507">
      <c r="A507" s="9"/>
      <c r="B507" s="51" t="s">
        <v>58</v>
      </c>
      <c r="C507" s="1"/>
      <c r="D507" s="1"/>
      <c r="E507" s="52" t="s">
        <v>7</v>
      </c>
      <c r="F507" s="1"/>
      <c r="G507" s="1"/>
      <c r="H507" s="43"/>
      <c r="I507" s="1"/>
      <c r="J507" s="43"/>
      <c r="K507" s="1"/>
      <c r="L507" s="1"/>
      <c r="M507" s="12"/>
      <c r="N507" s="2"/>
      <c r="O507" s="2"/>
      <c r="P507" s="2"/>
      <c r="Q507" s="2"/>
    </row>
    <row r="508">
      <c r="A508" s="9"/>
      <c r="B508" s="51" t="s">
        <v>60</v>
      </c>
      <c r="C508" s="1"/>
      <c r="D508" s="1"/>
      <c r="E508" s="52" t="s">
        <v>7</v>
      </c>
      <c r="F508" s="1"/>
      <c r="G508" s="1"/>
      <c r="H508" s="43"/>
      <c r="I508" s="1"/>
      <c r="J508" s="43"/>
      <c r="K508" s="1"/>
      <c r="L508" s="1"/>
      <c r="M508" s="12"/>
      <c r="N508" s="2"/>
      <c r="O508" s="2"/>
      <c r="P508" s="2"/>
      <c r="Q508" s="2"/>
    </row>
    <row r="509" thickBot="1">
      <c r="A509" s="9"/>
      <c r="B509" s="53" t="s">
        <v>61</v>
      </c>
      <c r="C509" s="54"/>
      <c r="D509" s="54"/>
      <c r="E509" s="55" t="s">
        <v>279</v>
      </c>
      <c r="F509" s="54"/>
      <c r="G509" s="54"/>
      <c r="H509" s="56"/>
      <c r="I509" s="54"/>
      <c r="J509" s="56"/>
      <c r="K509" s="54"/>
      <c r="L509" s="54"/>
      <c r="M509" s="12"/>
      <c r="N509" s="2"/>
      <c r="O509" s="2"/>
      <c r="P509" s="2"/>
      <c r="Q509" s="2"/>
    </row>
    <row r="510" thickTop="1">
      <c r="A510" s="9"/>
      <c r="B510" s="44">
        <v>45</v>
      </c>
      <c r="C510" s="45" t="s">
        <v>390</v>
      </c>
      <c r="D510" s="45" t="s">
        <v>7</v>
      </c>
      <c r="E510" s="45" t="s">
        <v>391</v>
      </c>
      <c r="F510" s="45" t="s">
        <v>7</v>
      </c>
      <c r="G510" s="46" t="s">
        <v>56</v>
      </c>
      <c r="H510" s="57">
        <v>11.4</v>
      </c>
      <c r="I510" s="58">
        <v>0</v>
      </c>
      <c r="J510" s="59">
        <v>0</v>
      </c>
      <c r="K510" s="60">
        <v>0.20999999999999999</v>
      </c>
      <c r="L510" s="61">
        <v>0</v>
      </c>
      <c r="M510" s="12"/>
      <c r="N510" s="2"/>
      <c r="O510" s="2"/>
      <c r="P510" s="2"/>
      <c r="Q510" s="33">
        <f>IF(ISNUMBER(K510),IF(H510&gt;0,IF(I510&gt;0,J510,0),0),0)</f>
        <v>0</v>
      </c>
      <c r="R510" s="27">
        <f>IF(ISNUMBER(K510)=FALSE,J510,0)</f>
        <v>0</v>
      </c>
    </row>
    <row r="511">
      <c r="A511" s="9"/>
      <c r="B511" s="51" t="s">
        <v>57</v>
      </c>
      <c r="C511" s="1"/>
      <c r="D511" s="1"/>
      <c r="E511" s="52" t="s">
        <v>391</v>
      </c>
      <c r="F511" s="1"/>
      <c r="G511" s="1"/>
      <c r="H511" s="43"/>
      <c r="I511" s="1"/>
      <c r="J511" s="43"/>
      <c r="K511" s="1"/>
      <c r="L511" s="1"/>
      <c r="M511" s="12"/>
      <c r="N511" s="2"/>
      <c r="O511" s="2"/>
      <c r="P511" s="2"/>
      <c r="Q511" s="2"/>
    </row>
    <row r="512">
      <c r="A512" s="9"/>
      <c r="B512" s="51" t="s">
        <v>58</v>
      </c>
      <c r="C512" s="1"/>
      <c r="D512" s="1"/>
      <c r="E512" s="52" t="s">
        <v>7</v>
      </c>
      <c r="F512" s="1"/>
      <c r="G512" s="1"/>
      <c r="H512" s="43"/>
      <c r="I512" s="1"/>
      <c r="J512" s="43"/>
      <c r="K512" s="1"/>
      <c r="L512" s="1"/>
      <c r="M512" s="12"/>
      <c r="N512" s="2"/>
      <c r="O512" s="2"/>
      <c r="P512" s="2"/>
      <c r="Q512" s="2"/>
    </row>
    <row r="513">
      <c r="A513" s="9"/>
      <c r="B513" s="51" t="s">
        <v>60</v>
      </c>
      <c r="C513" s="1"/>
      <c r="D513" s="1"/>
      <c r="E513" s="52" t="s">
        <v>7</v>
      </c>
      <c r="F513" s="1"/>
      <c r="G513" s="1"/>
      <c r="H513" s="43"/>
      <c r="I513" s="1"/>
      <c r="J513" s="43"/>
      <c r="K513" s="1"/>
      <c r="L513" s="1"/>
      <c r="M513" s="12"/>
      <c r="N513" s="2"/>
      <c r="O513" s="2"/>
      <c r="P513" s="2"/>
      <c r="Q513" s="2"/>
    </row>
    <row r="514" thickBot="1">
      <c r="A514" s="9"/>
      <c r="B514" s="53" t="s">
        <v>61</v>
      </c>
      <c r="C514" s="54"/>
      <c r="D514" s="54"/>
      <c r="E514" s="55" t="s">
        <v>279</v>
      </c>
      <c r="F514" s="54"/>
      <c r="G514" s="54"/>
      <c r="H514" s="56"/>
      <c r="I514" s="54"/>
      <c r="J514" s="56"/>
      <c r="K514" s="54"/>
      <c r="L514" s="54"/>
      <c r="M514" s="12"/>
      <c r="N514" s="2"/>
      <c r="O514" s="2"/>
      <c r="P514" s="2"/>
      <c r="Q514" s="2"/>
    </row>
    <row r="515" thickTop="1">
      <c r="A515" s="9"/>
      <c r="B515" s="44">
        <v>72</v>
      </c>
      <c r="C515" s="45" t="s">
        <v>463</v>
      </c>
      <c r="D515" s="45" t="s">
        <v>7</v>
      </c>
      <c r="E515" s="45" t="s">
        <v>464</v>
      </c>
      <c r="F515" s="45" t="s">
        <v>7</v>
      </c>
      <c r="G515" s="46" t="s">
        <v>172</v>
      </c>
      <c r="H515" s="57">
        <v>10.199999999999999</v>
      </c>
      <c r="I515" s="58">
        <v>0</v>
      </c>
      <c r="J515" s="59">
        <v>0</v>
      </c>
      <c r="K515" s="60">
        <v>0.20999999999999999</v>
      </c>
      <c r="L515" s="61">
        <v>0</v>
      </c>
      <c r="M515" s="12"/>
      <c r="N515" s="2"/>
      <c r="O515" s="2"/>
      <c r="P515" s="2"/>
      <c r="Q515" s="33">
        <f>IF(ISNUMBER(K515),IF(H515&gt;0,IF(I515&gt;0,J515,0),0),0)</f>
        <v>0</v>
      </c>
      <c r="R515" s="27">
        <f>IF(ISNUMBER(K515)=FALSE,J515,0)</f>
        <v>0</v>
      </c>
    </row>
    <row r="516">
      <c r="A516" s="9"/>
      <c r="B516" s="51" t="s">
        <v>57</v>
      </c>
      <c r="C516" s="1"/>
      <c r="D516" s="1"/>
      <c r="E516" s="52" t="s">
        <v>465</v>
      </c>
      <c r="F516" s="1"/>
      <c r="G516" s="1"/>
      <c r="H516" s="43"/>
      <c r="I516" s="1"/>
      <c r="J516" s="43"/>
      <c r="K516" s="1"/>
      <c r="L516" s="1"/>
      <c r="M516" s="12"/>
      <c r="N516" s="2"/>
      <c r="O516" s="2"/>
      <c r="P516" s="2"/>
      <c r="Q516" s="2"/>
    </row>
    <row r="517">
      <c r="A517" s="9"/>
      <c r="B517" s="51" t="s">
        <v>58</v>
      </c>
      <c r="C517" s="1"/>
      <c r="D517" s="1"/>
      <c r="E517" s="52" t="s">
        <v>7</v>
      </c>
      <c r="F517" s="1"/>
      <c r="G517" s="1"/>
      <c r="H517" s="43"/>
      <c r="I517" s="1"/>
      <c r="J517" s="43"/>
      <c r="K517" s="1"/>
      <c r="L517" s="1"/>
      <c r="M517" s="12"/>
      <c r="N517" s="2"/>
      <c r="O517" s="2"/>
      <c r="P517" s="2"/>
      <c r="Q517" s="2"/>
    </row>
    <row r="518">
      <c r="A518" s="9"/>
      <c r="B518" s="51" t="s">
        <v>60</v>
      </c>
      <c r="C518" s="1"/>
      <c r="D518" s="1"/>
      <c r="E518" s="52" t="s">
        <v>7</v>
      </c>
      <c r="F518" s="1"/>
      <c r="G518" s="1"/>
      <c r="H518" s="43"/>
      <c r="I518" s="1"/>
      <c r="J518" s="43"/>
      <c r="K518" s="1"/>
      <c r="L518" s="1"/>
      <c r="M518" s="12"/>
      <c r="N518" s="2"/>
      <c r="O518" s="2"/>
      <c r="P518" s="2"/>
      <c r="Q518" s="2"/>
    </row>
    <row r="519" thickBot="1">
      <c r="A519" s="9"/>
      <c r="B519" s="53" t="s">
        <v>61</v>
      </c>
      <c r="C519" s="54"/>
      <c r="D519" s="54"/>
      <c r="E519" s="55" t="s">
        <v>279</v>
      </c>
      <c r="F519" s="54"/>
      <c r="G519" s="54"/>
      <c r="H519" s="56"/>
      <c r="I519" s="54"/>
      <c r="J519" s="56"/>
      <c r="K519" s="54"/>
      <c r="L519" s="54"/>
      <c r="M519" s="12"/>
      <c r="N519" s="2"/>
      <c r="O519" s="2"/>
      <c r="P519" s="2"/>
      <c r="Q519" s="2"/>
    </row>
    <row r="520" thickTop="1">
      <c r="A520" s="9"/>
      <c r="B520" s="44">
        <v>75</v>
      </c>
      <c r="C520" s="45" t="s">
        <v>466</v>
      </c>
      <c r="D520" s="45" t="s">
        <v>7</v>
      </c>
      <c r="E520" s="45" t="s">
        <v>467</v>
      </c>
      <c r="F520" s="45" t="s">
        <v>7</v>
      </c>
      <c r="G520" s="46" t="s">
        <v>82</v>
      </c>
      <c r="H520" s="57">
        <v>4.992</v>
      </c>
      <c r="I520" s="58">
        <v>0</v>
      </c>
      <c r="J520" s="59">
        <v>0</v>
      </c>
      <c r="K520" s="60">
        <v>0.20999999999999999</v>
      </c>
      <c r="L520" s="61">
        <v>0</v>
      </c>
      <c r="M520" s="12"/>
      <c r="N520" s="2"/>
      <c r="O520" s="2"/>
      <c r="P520" s="2"/>
      <c r="Q520" s="33">
        <f>IF(ISNUMBER(K520),IF(H520&gt;0,IF(I520&gt;0,J520,0),0),0)</f>
        <v>0</v>
      </c>
      <c r="R520" s="27">
        <f>IF(ISNUMBER(K520)=FALSE,J520,0)</f>
        <v>0</v>
      </c>
    </row>
    <row r="521">
      <c r="A521" s="9"/>
      <c r="B521" s="51" t="s">
        <v>57</v>
      </c>
      <c r="C521" s="1"/>
      <c r="D521" s="1"/>
      <c r="E521" s="52" t="s">
        <v>468</v>
      </c>
      <c r="F521" s="1"/>
      <c r="G521" s="1"/>
      <c r="H521" s="43"/>
      <c r="I521" s="1"/>
      <c r="J521" s="43"/>
      <c r="K521" s="1"/>
      <c r="L521" s="1"/>
      <c r="M521" s="12"/>
      <c r="N521" s="2"/>
      <c r="O521" s="2"/>
      <c r="P521" s="2"/>
      <c r="Q521" s="2"/>
    </row>
    <row r="522">
      <c r="A522" s="9"/>
      <c r="B522" s="51" t="s">
        <v>58</v>
      </c>
      <c r="C522" s="1"/>
      <c r="D522" s="1"/>
      <c r="E522" s="52" t="s">
        <v>7</v>
      </c>
      <c r="F522" s="1"/>
      <c r="G522" s="1"/>
      <c r="H522" s="43"/>
      <c r="I522" s="1"/>
      <c r="J522" s="43"/>
      <c r="K522" s="1"/>
      <c r="L522" s="1"/>
      <c r="M522" s="12"/>
      <c r="N522" s="2"/>
      <c r="O522" s="2"/>
      <c r="P522" s="2"/>
      <c r="Q522" s="2"/>
    </row>
    <row r="523">
      <c r="A523" s="9"/>
      <c r="B523" s="51" t="s">
        <v>60</v>
      </c>
      <c r="C523" s="1"/>
      <c r="D523" s="1"/>
      <c r="E523" s="52" t="s">
        <v>7</v>
      </c>
      <c r="F523" s="1"/>
      <c r="G523" s="1"/>
      <c r="H523" s="43"/>
      <c r="I523" s="1"/>
      <c r="J523" s="43"/>
      <c r="K523" s="1"/>
      <c r="L523" s="1"/>
      <c r="M523" s="12"/>
      <c r="N523" s="2"/>
      <c r="O523" s="2"/>
      <c r="P523" s="2"/>
      <c r="Q523" s="2"/>
    </row>
    <row r="524" thickBot="1">
      <c r="A524" s="9"/>
      <c r="B524" s="53" t="s">
        <v>61</v>
      </c>
      <c r="C524" s="54"/>
      <c r="D524" s="54"/>
      <c r="E524" s="55" t="s">
        <v>279</v>
      </c>
      <c r="F524" s="54"/>
      <c r="G524" s="54"/>
      <c r="H524" s="56"/>
      <c r="I524" s="54"/>
      <c r="J524" s="56"/>
      <c r="K524" s="54"/>
      <c r="L524" s="54"/>
      <c r="M524" s="12"/>
      <c r="N524" s="2"/>
      <c r="O524" s="2"/>
      <c r="P524" s="2"/>
      <c r="Q524" s="2"/>
    </row>
    <row r="525" thickTop="1">
      <c r="A525" s="9"/>
      <c r="B525" s="44">
        <v>97</v>
      </c>
      <c r="C525" s="45" t="s">
        <v>469</v>
      </c>
      <c r="D525" s="45" t="s">
        <v>7</v>
      </c>
      <c r="E525" s="45" t="s">
        <v>470</v>
      </c>
      <c r="F525" s="45" t="s">
        <v>7</v>
      </c>
      <c r="G525" s="46" t="s">
        <v>172</v>
      </c>
      <c r="H525" s="57">
        <v>60</v>
      </c>
      <c r="I525" s="58">
        <v>0</v>
      </c>
      <c r="J525" s="59">
        <v>0</v>
      </c>
      <c r="K525" s="60">
        <v>0.20999999999999999</v>
      </c>
      <c r="L525" s="61">
        <v>0</v>
      </c>
      <c r="M525" s="12"/>
      <c r="N525" s="2"/>
      <c r="O525" s="2"/>
      <c r="P525" s="2"/>
      <c r="Q525" s="33">
        <f>IF(ISNUMBER(K525),IF(H525&gt;0,IF(I525&gt;0,J525,0),0),0)</f>
        <v>0</v>
      </c>
      <c r="R525" s="27">
        <f>IF(ISNUMBER(K525)=FALSE,J525,0)</f>
        <v>0</v>
      </c>
    </row>
    <row r="526">
      <c r="A526" s="9"/>
      <c r="B526" s="51" t="s">
        <v>57</v>
      </c>
      <c r="C526" s="1"/>
      <c r="D526" s="1"/>
      <c r="E526" s="52" t="s">
        <v>471</v>
      </c>
      <c r="F526" s="1"/>
      <c r="G526" s="1"/>
      <c r="H526" s="43"/>
      <c r="I526" s="1"/>
      <c r="J526" s="43"/>
      <c r="K526" s="1"/>
      <c r="L526" s="1"/>
      <c r="M526" s="12"/>
      <c r="N526" s="2"/>
      <c r="O526" s="2"/>
      <c r="P526" s="2"/>
      <c r="Q526" s="2"/>
    </row>
    <row r="527">
      <c r="A527" s="9"/>
      <c r="B527" s="51" t="s">
        <v>58</v>
      </c>
      <c r="C527" s="1"/>
      <c r="D527" s="1"/>
      <c r="E527" s="52" t="s">
        <v>7</v>
      </c>
      <c r="F527" s="1"/>
      <c r="G527" s="1"/>
      <c r="H527" s="43"/>
      <c r="I527" s="1"/>
      <c r="J527" s="43"/>
      <c r="K527" s="1"/>
      <c r="L527" s="1"/>
      <c r="M527" s="12"/>
      <c r="N527" s="2"/>
      <c r="O527" s="2"/>
      <c r="P527" s="2"/>
      <c r="Q527" s="2"/>
    </row>
    <row r="528">
      <c r="A528" s="9"/>
      <c r="B528" s="51" t="s">
        <v>60</v>
      </c>
      <c r="C528" s="1"/>
      <c r="D528" s="1"/>
      <c r="E528" s="52" t="s">
        <v>7</v>
      </c>
      <c r="F528" s="1"/>
      <c r="G528" s="1"/>
      <c r="H528" s="43"/>
      <c r="I528" s="1"/>
      <c r="J528" s="43"/>
      <c r="K528" s="1"/>
      <c r="L528" s="1"/>
      <c r="M528" s="12"/>
      <c r="N528" s="2"/>
      <c r="O528" s="2"/>
      <c r="P528" s="2"/>
      <c r="Q528" s="2"/>
    </row>
    <row r="529" thickBot="1">
      <c r="A529" s="9"/>
      <c r="B529" s="53" t="s">
        <v>61</v>
      </c>
      <c r="C529" s="54"/>
      <c r="D529" s="54"/>
      <c r="E529" s="55" t="s">
        <v>279</v>
      </c>
      <c r="F529" s="54"/>
      <c r="G529" s="54"/>
      <c r="H529" s="56"/>
      <c r="I529" s="54"/>
      <c r="J529" s="56"/>
      <c r="K529" s="54"/>
      <c r="L529" s="54"/>
      <c r="M529" s="12"/>
      <c r="N529" s="2"/>
      <c r="O529" s="2"/>
      <c r="P529" s="2"/>
      <c r="Q529" s="2"/>
    </row>
    <row r="530" thickTop="1">
      <c r="A530" s="9"/>
      <c r="B530" s="44">
        <v>105</v>
      </c>
      <c r="C530" s="45" t="s">
        <v>434</v>
      </c>
      <c r="D530" s="45" t="s">
        <v>7</v>
      </c>
      <c r="E530" s="45" t="s">
        <v>435</v>
      </c>
      <c r="F530" s="45" t="s">
        <v>7</v>
      </c>
      <c r="G530" s="46" t="s">
        <v>162</v>
      </c>
      <c r="H530" s="57">
        <v>60</v>
      </c>
      <c r="I530" s="58">
        <v>0</v>
      </c>
      <c r="J530" s="59">
        <v>0</v>
      </c>
      <c r="K530" s="60">
        <v>0.20999999999999999</v>
      </c>
      <c r="L530" s="61">
        <v>0</v>
      </c>
      <c r="M530" s="12"/>
      <c r="N530" s="2"/>
      <c r="O530" s="2"/>
      <c r="P530" s="2"/>
      <c r="Q530" s="33">
        <f>IF(ISNUMBER(K530),IF(H530&gt;0,IF(I530&gt;0,J530,0),0),0)</f>
        <v>0</v>
      </c>
      <c r="R530" s="27">
        <f>IF(ISNUMBER(K530)=FALSE,J530,0)</f>
        <v>0</v>
      </c>
    </row>
    <row r="531">
      <c r="A531" s="9"/>
      <c r="B531" s="51" t="s">
        <v>57</v>
      </c>
      <c r="C531" s="1"/>
      <c r="D531" s="1"/>
      <c r="E531" s="52" t="s">
        <v>436</v>
      </c>
      <c r="F531" s="1"/>
      <c r="G531" s="1"/>
      <c r="H531" s="43"/>
      <c r="I531" s="1"/>
      <c r="J531" s="43"/>
      <c r="K531" s="1"/>
      <c r="L531" s="1"/>
      <c r="M531" s="12"/>
      <c r="N531" s="2"/>
      <c r="O531" s="2"/>
      <c r="P531" s="2"/>
      <c r="Q531" s="2"/>
    </row>
    <row r="532">
      <c r="A532" s="9"/>
      <c r="B532" s="51" t="s">
        <v>58</v>
      </c>
      <c r="C532" s="1"/>
      <c r="D532" s="1"/>
      <c r="E532" s="52" t="s">
        <v>7</v>
      </c>
      <c r="F532" s="1"/>
      <c r="G532" s="1"/>
      <c r="H532" s="43"/>
      <c r="I532" s="1"/>
      <c r="J532" s="43"/>
      <c r="K532" s="1"/>
      <c r="L532" s="1"/>
      <c r="M532" s="12"/>
      <c r="N532" s="2"/>
      <c r="O532" s="2"/>
      <c r="P532" s="2"/>
      <c r="Q532" s="2"/>
    </row>
    <row r="533">
      <c r="A533" s="9"/>
      <c r="B533" s="51" t="s">
        <v>60</v>
      </c>
      <c r="C533" s="1"/>
      <c r="D533" s="1"/>
      <c r="E533" s="52" t="s">
        <v>7</v>
      </c>
      <c r="F533" s="1"/>
      <c r="G533" s="1"/>
      <c r="H533" s="43"/>
      <c r="I533" s="1"/>
      <c r="J533" s="43"/>
      <c r="K533" s="1"/>
      <c r="L533" s="1"/>
      <c r="M533" s="12"/>
      <c r="N533" s="2"/>
      <c r="O533" s="2"/>
      <c r="P533" s="2"/>
      <c r="Q533" s="2"/>
    </row>
    <row r="534" thickBot="1">
      <c r="A534" s="9"/>
      <c r="B534" s="53" t="s">
        <v>61</v>
      </c>
      <c r="C534" s="54"/>
      <c r="D534" s="54"/>
      <c r="E534" s="55" t="s">
        <v>279</v>
      </c>
      <c r="F534" s="54"/>
      <c r="G534" s="54"/>
      <c r="H534" s="56"/>
      <c r="I534" s="54"/>
      <c r="J534" s="56"/>
      <c r="K534" s="54"/>
      <c r="L534" s="54"/>
      <c r="M534" s="12"/>
      <c r="N534" s="2"/>
      <c r="O534" s="2"/>
      <c r="P534" s="2"/>
      <c r="Q534" s="2"/>
    </row>
    <row r="535" thickTop="1">
      <c r="A535" s="9"/>
      <c r="B535" s="44">
        <v>108</v>
      </c>
      <c r="C535" s="45" t="s">
        <v>472</v>
      </c>
      <c r="D535" s="45" t="s">
        <v>7</v>
      </c>
      <c r="E535" s="45" t="s">
        <v>473</v>
      </c>
      <c r="F535" s="45" t="s">
        <v>7</v>
      </c>
      <c r="G535" s="46" t="s">
        <v>162</v>
      </c>
      <c r="H535" s="57">
        <v>48</v>
      </c>
      <c r="I535" s="58">
        <v>0</v>
      </c>
      <c r="J535" s="59">
        <v>0</v>
      </c>
      <c r="K535" s="60">
        <v>0.20999999999999999</v>
      </c>
      <c r="L535" s="61">
        <v>0</v>
      </c>
      <c r="M535" s="12"/>
      <c r="N535" s="2"/>
      <c r="O535" s="2"/>
      <c r="P535" s="2"/>
      <c r="Q535" s="33">
        <f>IF(ISNUMBER(K535),IF(H535&gt;0,IF(I535&gt;0,J535,0),0),0)</f>
        <v>0</v>
      </c>
      <c r="R535" s="27">
        <f>IF(ISNUMBER(K535)=FALSE,J535,0)</f>
        <v>0</v>
      </c>
    </row>
    <row r="536">
      <c r="A536" s="9"/>
      <c r="B536" s="51" t="s">
        <v>57</v>
      </c>
      <c r="C536" s="1"/>
      <c r="D536" s="1"/>
      <c r="E536" s="52" t="s">
        <v>474</v>
      </c>
      <c r="F536" s="1"/>
      <c r="G536" s="1"/>
      <c r="H536" s="43"/>
      <c r="I536" s="1"/>
      <c r="J536" s="43"/>
      <c r="K536" s="1"/>
      <c r="L536" s="1"/>
      <c r="M536" s="12"/>
      <c r="N536" s="2"/>
      <c r="O536" s="2"/>
      <c r="P536" s="2"/>
      <c r="Q536" s="2"/>
    </row>
    <row r="537">
      <c r="A537" s="9"/>
      <c r="B537" s="51" t="s">
        <v>58</v>
      </c>
      <c r="C537" s="1"/>
      <c r="D537" s="1"/>
      <c r="E537" s="52" t="s">
        <v>7</v>
      </c>
      <c r="F537" s="1"/>
      <c r="G537" s="1"/>
      <c r="H537" s="43"/>
      <c r="I537" s="1"/>
      <c r="J537" s="43"/>
      <c r="K537" s="1"/>
      <c r="L537" s="1"/>
      <c r="M537" s="12"/>
      <c r="N537" s="2"/>
      <c r="O537" s="2"/>
      <c r="P537" s="2"/>
      <c r="Q537" s="2"/>
    </row>
    <row r="538">
      <c r="A538" s="9"/>
      <c r="B538" s="51" t="s">
        <v>60</v>
      </c>
      <c r="C538" s="1"/>
      <c r="D538" s="1"/>
      <c r="E538" s="52" t="s">
        <v>7</v>
      </c>
      <c r="F538" s="1"/>
      <c r="G538" s="1"/>
      <c r="H538" s="43"/>
      <c r="I538" s="1"/>
      <c r="J538" s="43"/>
      <c r="K538" s="1"/>
      <c r="L538" s="1"/>
      <c r="M538" s="12"/>
      <c r="N538" s="2"/>
      <c r="O538" s="2"/>
      <c r="P538" s="2"/>
      <c r="Q538" s="2"/>
    </row>
    <row r="539" thickBot="1">
      <c r="A539" s="9"/>
      <c r="B539" s="53" t="s">
        <v>61</v>
      </c>
      <c r="C539" s="54"/>
      <c r="D539" s="54"/>
      <c r="E539" s="55" t="s">
        <v>279</v>
      </c>
      <c r="F539" s="54"/>
      <c r="G539" s="54"/>
      <c r="H539" s="56"/>
      <c r="I539" s="54"/>
      <c r="J539" s="56"/>
      <c r="K539" s="54"/>
      <c r="L539" s="54"/>
      <c r="M539" s="12"/>
      <c r="N539" s="2"/>
      <c r="O539" s="2"/>
      <c r="P539" s="2"/>
      <c r="Q539" s="2"/>
    </row>
    <row r="540" thickTop="1">
      <c r="A540" s="9"/>
      <c r="B540" s="44">
        <v>110</v>
      </c>
      <c r="C540" s="45" t="s">
        <v>475</v>
      </c>
      <c r="D540" s="45" t="s">
        <v>7</v>
      </c>
      <c r="E540" s="45" t="s">
        <v>476</v>
      </c>
      <c r="F540" s="45" t="s">
        <v>7</v>
      </c>
      <c r="G540" s="46" t="s">
        <v>162</v>
      </c>
      <c r="H540" s="57">
        <v>6</v>
      </c>
      <c r="I540" s="58">
        <v>0</v>
      </c>
      <c r="J540" s="59">
        <v>0</v>
      </c>
      <c r="K540" s="60">
        <v>0.20999999999999999</v>
      </c>
      <c r="L540" s="61">
        <v>0</v>
      </c>
      <c r="M540" s="12"/>
      <c r="N540" s="2"/>
      <c r="O540" s="2"/>
      <c r="P540" s="2"/>
      <c r="Q540" s="33">
        <f>IF(ISNUMBER(K540),IF(H540&gt;0,IF(I540&gt;0,J540,0),0),0)</f>
        <v>0</v>
      </c>
      <c r="R540" s="27">
        <f>IF(ISNUMBER(K540)=FALSE,J540,0)</f>
        <v>0</v>
      </c>
    </row>
    <row r="541">
      <c r="A541" s="9"/>
      <c r="B541" s="51" t="s">
        <v>57</v>
      </c>
      <c r="C541" s="1"/>
      <c r="D541" s="1"/>
      <c r="E541" s="52" t="s">
        <v>477</v>
      </c>
      <c r="F541" s="1"/>
      <c r="G541" s="1"/>
      <c r="H541" s="43"/>
      <c r="I541" s="1"/>
      <c r="J541" s="43"/>
      <c r="K541" s="1"/>
      <c r="L541" s="1"/>
      <c r="M541" s="12"/>
      <c r="N541" s="2"/>
      <c r="O541" s="2"/>
      <c r="P541" s="2"/>
      <c r="Q541" s="2"/>
    </row>
    <row r="542">
      <c r="A542" s="9"/>
      <c r="B542" s="51" t="s">
        <v>58</v>
      </c>
      <c r="C542" s="1"/>
      <c r="D542" s="1"/>
      <c r="E542" s="52" t="s">
        <v>7</v>
      </c>
      <c r="F542" s="1"/>
      <c r="G542" s="1"/>
      <c r="H542" s="43"/>
      <c r="I542" s="1"/>
      <c r="J542" s="43"/>
      <c r="K542" s="1"/>
      <c r="L542" s="1"/>
      <c r="M542" s="12"/>
      <c r="N542" s="2"/>
      <c r="O542" s="2"/>
      <c r="P542" s="2"/>
      <c r="Q542" s="2"/>
    </row>
    <row r="543">
      <c r="A543" s="9"/>
      <c r="B543" s="51" t="s">
        <v>60</v>
      </c>
      <c r="C543" s="1"/>
      <c r="D543" s="1"/>
      <c r="E543" s="52" t="s">
        <v>7</v>
      </c>
      <c r="F543" s="1"/>
      <c r="G543" s="1"/>
      <c r="H543" s="43"/>
      <c r="I543" s="1"/>
      <c r="J543" s="43"/>
      <c r="K543" s="1"/>
      <c r="L543" s="1"/>
      <c r="M543" s="12"/>
      <c r="N543" s="2"/>
      <c r="O543" s="2"/>
      <c r="P543" s="2"/>
      <c r="Q543" s="2"/>
    </row>
    <row r="544" thickBot="1">
      <c r="A544" s="9"/>
      <c r="B544" s="53" t="s">
        <v>61</v>
      </c>
      <c r="C544" s="54"/>
      <c r="D544" s="54"/>
      <c r="E544" s="55" t="s">
        <v>279</v>
      </c>
      <c r="F544" s="54"/>
      <c r="G544" s="54"/>
      <c r="H544" s="56"/>
      <c r="I544" s="54"/>
      <c r="J544" s="56"/>
      <c r="K544" s="54"/>
      <c r="L544" s="54"/>
      <c r="M544" s="12"/>
      <c r="N544" s="2"/>
      <c r="O544" s="2"/>
      <c r="P544" s="2"/>
      <c r="Q544" s="2"/>
    </row>
    <row r="545" thickTop="1">
      <c r="A545" s="9"/>
      <c r="B545" s="44">
        <v>130</v>
      </c>
      <c r="C545" s="45" t="s">
        <v>478</v>
      </c>
      <c r="D545" s="45" t="s">
        <v>7</v>
      </c>
      <c r="E545" s="45" t="s">
        <v>479</v>
      </c>
      <c r="F545" s="45" t="s">
        <v>7</v>
      </c>
      <c r="G545" s="46" t="s">
        <v>56</v>
      </c>
      <c r="H545" s="57">
        <v>6</v>
      </c>
      <c r="I545" s="58">
        <v>0</v>
      </c>
      <c r="J545" s="59">
        <v>0</v>
      </c>
      <c r="K545" s="60">
        <v>0.20999999999999999</v>
      </c>
      <c r="L545" s="61">
        <v>0</v>
      </c>
      <c r="M545" s="12"/>
      <c r="N545" s="2"/>
      <c r="O545" s="2"/>
      <c r="P545" s="2"/>
      <c r="Q545" s="33">
        <f>IF(ISNUMBER(K545),IF(H545&gt;0,IF(I545&gt;0,J545,0),0),0)</f>
        <v>0</v>
      </c>
      <c r="R545" s="27">
        <f>IF(ISNUMBER(K545)=FALSE,J545,0)</f>
        <v>0</v>
      </c>
    </row>
    <row r="546">
      <c r="A546" s="9"/>
      <c r="B546" s="51" t="s">
        <v>57</v>
      </c>
      <c r="C546" s="1"/>
      <c r="D546" s="1"/>
      <c r="E546" s="52" t="s">
        <v>479</v>
      </c>
      <c r="F546" s="1"/>
      <c r="G546" s="1"/>
      <c r="H546" s="43"/>
      <c r="I546" s="1"/>
      <c r="J546" s="43"/>
      <c r="K546" s="1"/>
      <c r="L546" s="1"/>
      <c r="M546" s="12"/>
      <c r="N546" s="2"/>
      <c r="O546" s="2"/>
      <c r="P546" s="2"/>
      <c r="Q546" s="2"/>
    </row>
    <row r="547">
      <c r="A547" s="9"/>
      <c r="B547" s="51" t="s">
        <v>58</v>
      </c>
      <c r="C547" s="1"/>
      <c r="D547" s="1"/>
      <c r="E547" s="52" t="s">
        <v>7</v>
      </c>
      <c r="F547" s="1"/>
      <c r="G547" s="1"/>
      <c r="H547" s="43"/>
      <c r="I547" s="1"/>
      <c r="J547" s="43"/>
      <c r="K547" s="1"/>
      <c r="L547" s="1"/>
      <c r="M547" s="12"/>
      <c r="N547" s="2"/>
      <c r="O547" s="2"/>
      <c r="P547" s="2"/>
      <c r="Q547" s="2"/>
    </row>
    <row r="548">
      <c r="A548" s="9"/>
      <c r="B548" s="51" t="s">
        <v>60</v>
      </c>
      <c r="C548" s="1"/>
      <c r="D548" s="1"/>
      <c r="E548" s="52" t="s">
        <v>7</v>
      </c>
      <c r="F548" s="1"/>
      <c r="G548" s="1"/>
      <c r="H548" s="43"/>
      <c r="I548" s="1"/>
      <c r="J548" s="43"/>
      <c r="K548" s="1"/>
      <c r="L548" s="1"/>
      <c r="M548" s="12"/>
      <c r="N548" s="2"/>
      <c r="O548" s="2"/>
      <c r="P548" s="2"/>
      <c r="Q548" s="2"/>
    </row>
    <row r="549" thickBot="1">
      <c r="A549" s="9"/>
      <c r="B549" s="53" t="s">
        <v>61</v>
      </c>
      <c r="C549" s="54"/>
      <c r="D549" s="54"/>
      <c r="E549" s="55" t="s">
        <v>7</v>
      </c>
      <c r="F549" s="54"/>
      <c r="G549" s="54"/>
      <c r="H549" s="56"/>
      <c r="I549" s="54"/>
      <c r="J549" s="56"/>
      <c r="K549" s="54"/>
      <c r="L549" s="54"/>
      <c r="M549" s="12"/>
      <c r="N549" s="2"/>
      <c r="O549" s="2"/>
      <c r="P549" s="2"/>
      <c r="Q549" s="2"/>
    </row>
    <row r="550" thickTop="1" thickBot="1" ht="25" customHeight="1">
      <c r="A550" s="9"/>
      <c r="B550" s="1"/>
      <c r="C550" s="62">
        <v>11</v>
      </c>
      <c r="D550" s="1"/>
      <c r="E550" s="62" t="s">
        <v>261</v>
      </c>
      <c r="F550" s="1"/>
      <c r="G550" s="63" t="s">
        <v>122</v>
      </c>
      <c r="H550" s="64">
        <v>0</v>
      </c>
      <c r="I550" s="63" t="s">
        <v>123</v>
      </c>
      <c r="J550" s="65">
        <f>(L550-H550)</f>
        <v>0</v>
      </c>
      <c r="K550" s="63" t="s">
        <v>124</v>
      </c>
      <c r="L550" s="66">
        <v>0</v>
      </c>
      <c r="M550" s="12"/>
      <c r="N550" s="2"/>
      <c r="O550" s="2"/>
      <c r="P550" s="2"/>
      <c r="Q550" s="33">
        <f>0+Q465+Q470+Q475+Q480+Q485+Q490+Q495+Q500+Q505+Q510+Q515+Q520+Q525+Q530+Q535+Q540+Q545</f>
        <v>0</v>
      </c>
      <c r="R550" s="27">
        <f>0+R465+R470+R475+R480+R485+R490+R495+R500+R505+R510+R515+R520+R525+R530+R535+R540+R545</f>
        <v>0</v>
      </c>
      <c r="S550" s="67">
        <f>Q550*(1+J550)+R550</f>
        <v>0</v>
      </c>
    </row>
    <row r="551" thickTop="1" thickBot="1" ht="25" customHeight="1">
      <c r="A551" s="9"/>
      <c r="B551" s="68"/>
      <c r="C551" s="68"/>
      <c r="D551" s="68"/>
      <c r="E551" s="68"/>
      <c r="F551" s="68"/>
      <c r="G551" s="69" t="s">
        <v>125</v>
      </c>
      <c r="H551" s="70">
        <v>0</v>
      </c>
      <c r="I551" s="69" t="s">
        <v>126</v>
      </c>
      <c r="J551" s="71">
        <v>0</v>
      </c>
      <c r="K551" s="69" t="s">
        <v>127</v>
      </c>
      <c r="L551" s="72">
        <v>0</v>
      </c>
      <c r="M551" s="12"/>
      <c r="N551" s="2"/>
      <c r="O551" s="2"/>
      <c r="P551" s="2"/>
      <c r="Q551" s="2"/>
    </row>
    <row r="552" ht="40" customHeight="1">
      <c r="A552" s="9"/>
      <c r="B552" s="73" t="s">
        <v>480</v>
      </c>
      <c r="C552" s="1"/>
      <c r="D552" s="1"/>
      <c r="E552" s="1"/>
      <c r="F552" s="1"/>
      <c r="G552" s="1"/>
      <c r="H552" s="43"/>
      <c r="I552" s="1"/>
      <c r="J552" s="43"/>
      <c r="K552" s="1"/>
      <c r="L552" s="1"/>
      <c r="M552" s="12"/>
      <c r="N552" s="2"/>
      <c r="O552" s="2"/>
      <c r="P552" s="2"/>
      <c r="Q552" s="2"/>
    </row>
    <row r="553">
      <c r="A553" s="9"/>
      <c r="B553" s="44">
        <v>17</v>
      </c>
      <c r="C553" s="45" t="s">
        <v>481</v>
      </c>
      <c r="D553" s="45" t="s">
        <v>7</v>
      </c>
      <c r="E553" s="45" t="s">
        <v>482</v>
      </c>
      <c r="F553" s="45" t="s">
        <v>7</v>
      </c>
      <c r="G553" s="46" t="s">
        <v>162</v>
      </c>
      <c r="H553" s="47">
        <v>1</v>
      </c>
      <c r="I553" s="25">
        <v>0</v>
      </c>
      <c r="J553" s="48">
        <v>0</v>
      </c>
      <c r="K553" s="49">
        <v>0.20999999999999999</v>
      </c>
      <c r="L553" s="50">
        <v>0</v>
      </c>
      <c r="M553" s="12"/>
      <c r="N553" s="2"/>
      <c r="O553" s="2"/>
      <c r="P553" s="2"/>
      <c r="Q553" s="33">
        <f>IF(ISNUMBER(K553),IF(H553&gt;0,IF(I553&gt;0,J553,0),0),0)</f>
        <v>0</v>
      </c>
      <c r="R553" s="27">
        <f>IF(ISNUMBER(K553)=FALSE,J553,0)</f>
        <v>0</v>
      </c>
    </row>
    <row r="554">
      <c r="A554" s="9"/>
      <c r="B554" s="51" t="s">
        <v>57</v>
      </c>
      <c r="C554" s="1"/>
      <c r="D554" s="1"/>
      <c r="E554" s="52" t="s">
        <v>483</v>
      </c>
      <c r="F554" s="1"/>
      <c r="G554" s="1"/>
      <c r="H554" s="43"/>
      <c r="I554" s="1"/>
      <c r="J554" s="43"/>
      <c r="K554" s="1"/>
      <c r="L554" s="1"/>
      <c r="M554" s="12"/>
      <c r="N554" s="2"/>
      <c r="O554" s="2"/>
      <c r="P554" s="2"/>
      <c r="Q554" s="2"/>
    </row>
    <row r="555">
      <c r="A555" s="9"/>
      <c r="B555" s="51" t="s">
        <v>58</v>
      </c>
      <c r="C555" s="1"/>
      <c r="D555" s="1"/>
      <c r="E555" s="52" t="s">
        <v>7</v>
      </c>
      <c r="F555" s="1"/>
      <c r="G555" s="1"/>
      <c r="H555" s="43"/>
      <c r="I555" s="1"/>
      <c r="J555" s="43"/>
      <c r="K555" s="1"/>
      <c r="L555" s="1"/>
      <c r="M555" s="12"/>
      <c r="N555" s="2"/>
      <c r="O555" s="2"/>
      <c r="P555" s="2"/>
      <c r="Q555" s="2"/>
    </row>
    <row r="556">
      <c r="A556" s="9"/>
      <c r="B556" s="51" t="s">
        <v>60</v>
      </c>
      <c r="C556" s="1"/>
      <c r="D556" s="1"/>
      <c r="E556" s="52" t="s">
        <v>7</v>
      </c>
      <c r="F556" s="1"/>
      <c r="G556" s="1"/>
      <c r="H556" s="43"/>
      <c r="I556" s="1"/>
      <c r="J556" s="43"/>
      <c r="K556" s="1"/>
      <c r="L556" s="1"/>
      <c r="M556" s="12"/>
      <c r="N556" s="2"/>
      <c r="O556" s="2"/>
      <c r="P556" s="2"/>
      <c r="Q556" s="2"/>
    </row>
    <row r="557" thickBot="1">
      <c r="A557" s="9"/>
      <c r="B557" s="53" t="s">
        <v>61</v>
      </c>
      <c r="C557" s="54"/>
      <c r="D557" s="54"/>
      <c r="E557" s="55" t="s">
        <v>279</v>
      </c>
      <c r="F557" s="54"/>
      <c r="G557" s="54"/>
      <c r="H557" s="56"/>
      <c r="I557" s="54"/>
      <c r="J557" s="56"/>
      <c r="K557" s="54"/>
      <c r="L557" s="54"/>
      <c r="M557" s="12"/>
      <c r="N557" s="2"/>
      <c r="O557" s="2"/>
      <c r="P557" s="2"/>
      <c r="Q557" s="2"/>
    </row>
    <row r="558" thickTop="1">
      <c r="A558" s="9"/>
      <c r="B558" s="44">
        <v>32</v>
      </c>
      <c r="C558" s="45" t="s">
        <v>484</v>
      </c>
      <c r="D558" s="45" t="s">
        <v>7</v>
      </c>
      <c r="E558" s="45" t="s">
        <v>485</v>
      </c>
      <c r="F558" s="45" t="s">
        <v>7</v>
      </c>
      <c r="G558" s="46" t="s">
        <v>172</v>
      </c>
      <c r="H558" s="57">
        <v>6</v>
      </c>
      <c r="I558" s="58">
        <v>0</v>
      </c>
      <c r="J558" s="59">
        <v>0</v>
      </c>
      <c r="K558" s="60">
        <v>0.20999999999999999</v>
      </c>
      <c r="L558" s="61">
        <v>0</v>
      </c>
      <c r="M558" s="12"/>
      <c r="N558" s="2"/>
      <c r="O558" s="2"/>
      <c r="P558" s="2"/>
      <c r="Q558" s="33">
        <f>IF(ISNUMBER(K558),IF(H558&gt;0,IF(I558&gt;0,J558,0),0),0)</f>
        <v>0</v>
      </c>
      <c r="R558" s="27">
        <f>IF(ISNUMBER(K558)=FALSE,J558,0)</f>
        <v>0</v>
      </c>
    </row>
    <row r="559">
      <c r="A559" s="9"/>
      <c r="B559" s="51" t="s">
        <v>57</v>
      </c>
      <c r="C559" s="1"/>
      <c r="D559" s="1"/>
      <c r="E559" s="52" t="s">
        <v>485</v>
      </c>
      <c r="F559" s="1"/>
      <c r="G559" s="1"/>
      <c r="H559" s="43"/>
      <c r="I559" s="1"/>
      <c r="J559" s="43"/>
      <c r="K559" s="1"/>
      <c r="L559" s="1"/>
      <c r="M559" s="12"/>
      <c r="N559" s="2"/>
      <c r="O559" s="2"/>
      <c r="P559" s="2"/>
      <c r="Q559" s="2"/>
    </row>
    <row r="560">
      <c r="A560" s="9"/>
      <c r="B560" s="51" t="s">
        <v>58</v>
      </c>
      <c r="C560" s="1"/>
      <c r="D560" s="1"/>
      <c r="E560" s="52" t="s">
        <v>7</v>
      </c>
      <c r="F560" s="1"/>
      <c r="G560" s="1"/>
      <c r="H560" s="43"/>
      <c r="I560" s="1"/>
      <c r="J560" s="43"/>
      <c r="K560" s="1"/>
      <c r="L560" s="1"/>
      <c r="M560" s="12"/>
      <c r="N560" s="2"/>
      <c r="O560" s="2"/>
      <c r="P560" s="2"/>
      <c r="Q560" s="2"/>
    </row>
    <row r="561">
      <c r="A561" s="9"/>
      <c r="B561" s="51" t="s">
        <v>60</v>
      </c>
      <c r="C561" s="1"/>
      <c r="D561" s="1"/>
      <c r="E561" s="52" t="s">
        <v>7</v>
      </c>
      <c r="F561" s="1"/>
      <c r="G561" s="1"/>
      <c r="H561" s="43"/>
      <c r="I561" s="1"/>
      <c r="J561" s="43"/>
      <c r="K561" s="1"/>
      <c r="L561" s="1"/>
      <c r="M561" s="12"/>
      <c r="N561" s="2"/>
      <c r="O561" s="2"/>
      <c r="P561" s="2"/>
      <c r="Q561" s="2"/>
    </row>
    <row r="562" thickBot="1">
      <c r="A562" s="9"/>
      <c r="B562" s="53" t="s">
        <v>61</v>
      </c>
      <c r="C562" s="54"/>
      <c r="D562" s="54"/>
      <c r="E562" s="55" t="s">
        <v>279</v>
      </c>
      <c r="F562" s="54"/>
      <c r="G562" s="54"/>
      <c r="H562" s="56"/>
      <c r="I562" s="54"/>
      <c r="J562" s="56"/>
      <c r="K562" s="54"/>
      <c r="L562" s="54"/>
      <c r="M562" s="12"/>
      <c r="N562" s="2"/>
      <c r="O562" s="2"/>
      <c r="P562" s="2"/>
      <c r="Q562" s="2"/>
    </row>
    <row r="563" thickTop="1">
      <c r="A563" s="9"/>
      <c r="B563" s="44">
        <v>50</v>
      </c>
      <c r="C563" s="45" t="s">
        <v>320</v>
      </c>
      <c r="D563" s="45" t="s">
        <v>7</v>
      </c>
      <c r="E563" s="45" t="s">
        <v>321</v>
      </c>
      <c r="F563" s="45" t="s">
        <v>7</v>
      </c>
      <c r="G563" s="46" t="s">
        <v>172</v>
      </c>
      <c r="H563" s="57">
        <v>1</v>
      </c>
      <c r="I563" s="58">
        <v>0</v>
      </c>
      <c r="J563" s="59">
        <v>0</v>
      </c>
      <c r="K563" s="60">
        <v>0.20999999999999999</v>
      </c>
      <c r="L563" s="61">
        <v>0</v>
      </c>
      <c r="M563" s="12"/>
      <c r="N563" s="2"/>
      <c r="O563" s="2"/>
      <c r="P563" s="2"/>
      <c r="Q563" s="33">
        <f>IF(ISNUMBER(K563),IF(H563&gt;0,IF(I563&gt;0,J563,0),0),0)</f>
        <v>0</v>
      </c>
      <c r="R563" s="27">
        <f>IF(ISNUMBER(K563)=FALSE,J563,0)</f>
        <v>0</v>
      </c>
    </row>
    <row r="564">
      <c r="A564" s="9"/>
      <c r="B564" s="51" t="s">
        <v>57</v>
      </c>
      <c r="C564" s="1"/>
      <c r="D564" s="1"/>
      <c r="E564" s="52" t="s">
        <v>321</v>
      </c>
      <c r="F564" s="1"/>
      <c r="G564" s="1"/>
      <c r="H564" s="43"/>
      <c r="I564" s="1"/>
      <c r="J564" s="43"/>
      <c r="K564" s="1"/>
      <c r="L564" s="1"/>
      <c r="M564" s="12"/>
      <c r="N564" s="2"/>
      <c r="O564" s="2"/>
      <c r="P564" s="2"/>
      <c r="Q564" s="2"/>
    </row>
    <row r="565">
      <c r="A565" s="9"/>
      <c r="B565" s="51" t="s">
        <v>58</v>
      </c>
      <c r="C565" s="1"/>
      <c r="D565" s="1"/>
      <c r="E565" s="52" t="s">
        <v>7</v>
      </c>
      <c r="F565" s="1"/>
      <c r="G565" s="1"/>
      <c r="H565" s="43"/>
      <c r="I565" s="1"/>
      <c r="J565" s="43"/>
      <c r="K565" s="1"/>
      <c r="L565" s="1"/>
      <c r="M565" s="12"/>
      <c r="N565" s="2"/>
      <c r="O565" s="2"/>
      <c r="P565" s="2"/>
      <c r="Q565" s="2"/>
    </row>
    <row r="566">
      <c r="A566" s="9"/>
      <c r="B566" s="51" t="s">
        <v>60</v>
      </c>
      <c r="C566" s="1"/>
      <c r="D566" s="1"/>
      <c r="E566" s="52" t="s">
        <v>7</v>
      </c>
      <c r="F566" s="1"/>
      <c r="G566" s="1"/>
      <c r="H566" s="43"/>
      <c r="I566" s="1"/>
      <c r="J566" s="43"/>
      <c r="K566" s="1"/>
      <c r="L566" s="1"/>
      <c r="M566" s="12"/>
      <c r="N566" s="2"/>
      <c r="O566" s="2"/>
      <c r="P566" s="2"/>
      <c r="Q566" s="2"/>
    </row>
    <row r="567" thickBot="1">
      <c r="A567" s="9"/>
      <c r="B567" s="53" t="s">
        <v>61</v>
      </c>
      <c r="C567" s="54"/>
      <c r="D567" s="54"/>
      <c r="E567" s="55" t="s">
        <v>279</v>
      </c>
      <c r="F567" s="54"/>
      <c r="G567" s="54"/>
      <c r="H567" s="56"/>
      <c r="I567" s="54"/>
      <c r="J567" s="56"/>
      <c r="K567" s="54"/>
      <c r="L567" s="54"/>
      <c r="M567" s="12"/>
      <c r="N567" s="2"/>
      <c r="O567" s="2"/>
      <c r="P567" s="2"/>
      <c r="Q567" s="2"/>
    </row>
    <row r="568" thickTop="1">
      <c r="A568" s="9"/>
      <c r="B568" s="44">
        <v>51</v>
      </c>
      <c r="C568" s="45" t="s">
        <v>322</v>
      </c>
      <c r="D568" s="45" t="s">
        <v>7</v>
      </c>
      <c r="E568" s="45" t="s">
        <v>323</v>
      </c>
      <c r="F568" s="45" t="s">
        <v>7</v>
      </c>
      <c r="G568" s="46" t="s">
        <v>324</v>
      </c>
      <c r="H568" s="57">
        <v>0.02</v>
      </c>
      <c r="I568" s="58">
        <v>0</v>
      </c>
      <c r="J568" s="59">
        <v>0</v>
      </c>
      <c r="K568" s="60">
        <v>0.20999999999999999</v>
      </c>
      <c r="L568" s="61">
        <v>0</v>
      </c>
      <c r="M568" s="12"/>
      <c r="N568" s="2"/>
      <c r="O568" s="2"/>
      <c r="P568" s="2"/>
      <c r="Q568" s="33">
        <f>IF(ISNUMBER(K568),IF(H568&gt;0,IF(I568&gt;0,J568,0),0),0)</f>
        <v>0</v>
      </c>
      <c r="R568" s="27">
        <f>IF(ISNUMBER(K568)=FALSE,J568,0)</f>
        <v>0</v>
      </c>
    </row>
    <row r="569">
      <c r="A569" s="9"/>
      <c r="B569" s="51" t="s">
        <v>57</v>
      </c>
      <c r="C569" s="1"/>
      <c r="D569" s="1"/>
      <c r="E569" s="52" t="s">
        <v>323</v>
      </c>
      <c r="F569" s="1"/>
      <c r="G569" s="1"/>
      <c r="H569" s="43"/>
      <c r="I569" s="1"/>
      <c r="J569" s="43"/>
      <c r="K569" s="1"/>
      <c r="L569" s="1"/>
      <c r="M569" s="12"/>
      <c r="N569" s="2"/>
      <c r="O569" s="2"/>
      <c r="P569" s="2"/>
      <c r="Q569" s="2"/>
    </row>
    <row r="570">
      <c r="A570" s="9"/>
      <c r="B570" s="51" t="s">
        <v>58</v>
      </c>
      <c r="C570" s="1"/>
      <c r="D570" s="1"/>
      <c r="E570" s="52" t="s">
        <v>7</v>
      </c>
      <c r="F570" s="1"/>
      <c r="G570" s="1"/>
      <c r="H570" s="43"/>
      <c r="I570" s="1"/>
      <c r="J570" s="43"/>
      <c r="K570" s="1"/>
      <c r="L570" s="1"/>
      <c r="M570" s="12"/>
      <c r="N570" s="2"/>
      <c r="O570" s="2"/>
      <c r="P570" s="2"/>
      <c r="Q570" s="2"/>
    </row>
    <row r="571">
      <c r="A571" s="9"/>
      <c r="B571" s="51" t="s">
        <v>60</v>
      </c>
      <c r="C571" s="1"/>
      <c r="D571" s="1"/>
      <c r="E571" s="52" t="s">
        <v>7</v>
      </c>
      <c r="F571" s="1"/>
      <c r="G571" s="1"/>
      <c r="H571" s="43"/>
      <c r="I571" s="1"/>
      <c r="J571" s="43"/>
      <c r="K571" s="1"/>
      <c r="L571" s="1"/>
      <c r="M571" s="12"/>
      <c r="N571" s="2"/>
      <c r="O571" s="2"/>
      <c r="P571" s="2"/>
      <c r="Q571" s="2"/>
    </row>
    <row r="572" thickBot="1">
      <c r="A572" s="9"/>
      <c r="B572" s="53" t="s">
        <v>61</v>
      </c>
      <c r="C572" s="54"/>
      <c r="D572" s="54"/>
      <c r="E572" s="55" t="s">
        <v>279</v>
      </c>
      <c r="F572" s="54"/>
      <c r="G572" s="54"/>
      <c r="H572" s="56"/>
      <c r="I572" s="54"/>
      <c r="J572" s="56"/>
      <c r="K572" s="54"/>
      <c r="L572" s="54"/>
      <c r="M572" s="12"/>
      <c r="N572" s="2"/>
      <c r="O572" s="2"/>
      <c r="P572" s="2"/>
      <c r="Q572" s="2"/>
    </row>
    <row r="573" thickTop="1">
      <c r="A573" s="9"/>
      <c r="B573" s="44">
        <v>96</v>
      </c>
      <c r="C573" s="45" t="s">
        <v>486</v>
      </c>
      <c r="D573" s="45" t="s">
        <v>7</v>
      </c>
      <c r="E573" s="45" t="s">
        <v>487</v>
      </c>
      <c r="F573" s="45" t="s">
        <v>7</v>
      </c>
      <c r="G573" s="46" t="s">
        <v>172</v>
      </c>
      <c r="H573" s="57">
        <v>6</v>
      </c>
      <c r="I573" s="58">
        <v>0</v>
      </c>
      <c r="J573" s="59">
        <v>0</v>
      </c>
      <c r="K573" s="60">
        <v>0.20999999999999999</v>
      </c>
      <c r="L573" s="61">
        <v>0</v>
      </c>
      <c r="M573" s="12"/>
      <c r="N573" s="2"/>
      <c r="O573" s="2"/>
      <c r="P573" s="2"/>
      <c r="Q573" s="33">
        <f>IF(ISNUMBER(K573),IF(H573&gt;0,IF(I573&gt;0,J573,0),0),0)</f>
        <v>0</v>
      </c>
      <c r="R573" s="27">
        <f>IF(ISNUMBER(K573)=FALSE,J573,0)</f>
        <v>0</v>
      </c>
    </row>
    <row r="574">
      <c r="A574" s="9"/>
      <c r="B574" s="51" t="s">
        <v>57</v>
      </c>
      <c r="C574" s="1"/>
      <c r="D574" s="1"/>
      <c r="E574" s="52" t="s">
        <v>488</v>
      </c>
      <c r="F574" s="1"/>
      <c r="G574" s="1"/>
      <c r="H574" s="43"/>
      <c r="I574" s="1"/>
      <c r="J574" s="43"/>
      <c r="K574" s="1"/>
      <c r="L574" s="1"/>
      <c r="M574" s="12"/>
      <c r="N574" s="2"/>
      <c r="O574" s="2"/>
      <c r="P574" s="2"/>
      <c r="Q574" s="2"/>
    </row>
    <row r="575">
      <c r="A575" s="9"/>
      <c r="B575" s="51" t="s">
        <v>58</v>
      </c>
      <c r="C575" s="1"/>
      <c r="D575" s="1"/>
      <c r="E575" s="52" t="s">
        <v>7</v>
      </c>
      <c r="F575" s="1"/>
      <c r="G575" s="1"/>
      <c r="H575" s="43"/>
      <c r="I575" s="1"/>
      <c r="J575" s="43"/>
      <c r="K575" s="1"/>
      <c r="L575" s="1"/>
      <c r="M575" s="12"/>
      <c r="N575" s="2"/>
      <c r="O575" s="2"/>
      <c r="P575" s="2"/>
      <c r="Q575" s="2"/>
    </row>
    <row r="576">
      <c r="A576" s="9"/>
      <c r="B576" s="51" t="s">
        <v>60</v>
      </c>
      <c r="C576" s="1"/>
      <c r="D576" s="1"/>
      <c r="E576" s="52" t="s">
        <v>7</v>
      </c>
      <c r="F576" s="1"/>
      <c r="G576" s="1"/>
      <c r="H576" s="43"/>
      <c r="I576" s="1"/>
      <c r="J576" s="43"/>
      <c r="K576" s="1"/>
      <c r="L576" s="1"/>
      <c r="M576" s="12"/>
      <c r="N576" s="2"/>
      <c r="O576" s="2"/>
      <c r="P576" s="2"/>
      <c r="Q576" s="2"/>
    </row>
    <row r="577" thickBot="1">
      <c r="A577" s="9"/>
      <c r="B577" s="53" t="s">
        <v>61</v>
      </c>
      <c r="C577" s="54"/>
      <c r="D577" s="54"/>
      <c r="E577" s="55" t="s">
        <v>279</v>
      </c>
      <c r="F577" s="54"/>
      <c r="G577" s="54"/>
      <c r="H577" s="56"/>
      <c r="I577" s="54"/>
      <c r="J577" s="56"/>
      <c r="K577" s="54"/>
      <c r="L577" s="54"/>
      <c r="M577" s="12"/>
      <c r="N577" s="2"/>
      <c r="O577" s="2"/>
      <c r="P577" s="2"/>
      <c r="Q577" s="2"/>
    </row>
    <row r="578" thickTop="1">
      <c r="A578" s="9"/>
      <c r="B578" s="44">
        <v>106</v>
      </c>
      <c r="C578" s="45" t="s">
        <v>434</v>
      </c>
      <c r="D578" s="45" t="s">
        <v>7</v>
      </c>
      <c r="E578" s="45" t="s">
        <v>435</v>
      </c>
      <c r="F578" s="45" t="s">
        <v>7</v>
      </c>
      <c r="G578" s="46" t="s">
        <v>162</v>
      </c>
      <c r="H578" s="57">
        <v>6</v>
      </c>
      <c r="I578" s="58">
        <v>0</v>
      </c>
      <c r="J578" s="59">
        <v>0</v>
      </c>
      <c r="K578" s="60">
        <v>0.20999999999999999</v>
      </c>
      <c r="L578" s="61">
        <v>0</v>
      </c>
      <c r="M578" s="12"/>
      <c r="N578" s="2"/>
      <c r="O578" s="2"/>
      <c r="P578" s="2"/>
      <c r="Q578" s="33">
        <f>IF(ISNUMBER(K578),IF(H578&gt;0,IF(I578&gt;0,J578,0),0),0)</f>
        <v>0</v>
      </c>
      <c r="R578" s="27">
        <f>IF(ISNUMBER(K578)=FALSE,J578,0)</f>
        <v>0</v>
      </c>
    </row>
    <row r="579">
      <c r="A579" s="9"/>
      <c r="B579" s="51" t="s">
        <v>57</v>
      </c>
      <c r="C579" s="1"/>
      <c r="D579" s="1"/>
      <c r="E579" s="52" t="s">
        <v>436</v>
      </c>
      <c r="F579" s="1"/>
      <c r="G579" s="1"/>
      <c r="H579" s="43"/>
      <c r="I579" s="1"/>
      <c r="J579" s="43"/>
      <c r="K579" s="1"/>
      <c r="L579" s="1"/>
      <c r="M579" s="12"/>
      <c r="N579" s="2"/>
      <c r="O579" s="2"/>
      <c r="P579" s="2"/>
      <c r="Q579" s="2"/>
    </row>
    <row r="580">
      <c r="A580" s="9"/>
      <c r="B580" s="51" t="s">
        <v>58</v>
      </c>
      <c r="C580" s="1"/>
      <c r="D580" s="1"/>
      <c r="E580" s="52" t="s">
        <v>7</v>
      </c>
      <c r="F580" s="1"/>
      <c r="G580" s="1"/>
      <c r="H580" s="43"/>
      <c r="I580" s="1"/>
      <c r="J580" s="43"/>
      <c r="K580" s="1"/>
      <c r="L580" s="1"/>
      <c r="M580" s="12"/>
      <c r="N580" s="2"/>
      <c r="O580" s="2"/>
      <c r="P580" s="2"/>
      <c r="Q580" s="2"/>
    </row>
    <row r="581">
      <c r="A581" s="9"/>
      <c r="B581" s="51" t="s">
        <v>60</v>
      </c>
      <c r="C581" s="1"/>
      <c r="D581" s="1"/>
      <c r="E581" s="52" t="s">
        <v>7</v>
      </c>
      <c r="F581" s="1"/>
      <c r="G581" s="1"/>
      <c r="H581" s="43"/>
      <c r="I581" s="1"/>
      <c r="J581" s="43"/>
      <c r="K581" s="1"/>
      <c r="L581" s="1"/>
      <c r="M581" s="12"/>
      <c r="N581" s="2"/>
      <c r="O581" s="2"/>
      <c r="P581" s="2"/>
      <c r="Q581" s="2"/>
    </row>
    <row r="582" thickBot="1">
      <c r="A582" s="9"/>
      <c r="B582" s="53" t="s">
        <v>61</v>
      </c>
      <c r="C582" s="54"/>
      <c r="D582" s="54"/>
      <c r="E582" s="55" t="s">
        <v>279</v>
      </c>
      <c r="F582" s="54"/>
      <c r="G582" s="54"/>
      <c r="H582" s="56"/>
      <c r="I582" s="54"/>
      <c r="J582" s="56"/>
      <c r="K582" s="54"/>
      <c r="L582" s="54"/>
      <c r="M582" s="12"/>
      <c r="N582" s="2"/>
      <c r="O582" s="2"/>
      <c r="P582" s="2"/>
      <c r="Q582" s="2"/>
    </row>
    <row r="583" thickTop="1">
      <c r="A583" s="9"/>
      <c r="B583" s="44">
        <v>111</v>
      </c>
      <c r="C583" s="45" t="s">
        <v>489</v>
      </c>
      <c r="D583" s="45" t="s">
        <v>7</v>
      </c>
      <c r="E583" s="45" t="s">
        <v>490</v>
      </c>
      <c r="F583" s="45" t="s">
        <v>7</v>
      </c>
      <c r="G583" s="46" t="s">
        <v>162</v>
      </c>
      <c r="H583" s="57">
        <v>1</v>
      </c>
      <c r="I583" s="58">
        <v>0</v>
      </c>
      <c r="J583" s="59">
        <v>0</v>
      </c>
      <c r="K583" s="60">
        <v>0.20999999999999999</v>
      </c>
      <c r="L583" s="61">
        <v>0</v>
      </c>
      <c r="M583" s="12"/>
      <c r="N583" s="2"/>
      <c r="O583" s="2"/>
      <c r="P583" s="2"/>
      <c r="Q583" s="33">
        <f>IF(ISNUMBER(K583),IF(H583&gt;0,IF(I583&gt;0,J583,0),0),0)</f>
        <v>0</v>
      </c>
      <c r="R583" s="27">
        <f>IF(ISNUMBER(K583)=FALSE,J583,0)</f>
        <v>0</v>
      </c>
    </row>
    <row r="584">
      <c r="A584" s="9"/>
      <c r="B584" s="51" t="s">
        <v>57</v>
      </c>
      <c r="C584" s="1"/>
      <c r="D584" s="1"/>
      <c r="E584" s="52" t="s">
        <v>491</v>
      </c>
      <c r="F584" s="1"/>
      <c r="G584" s="1"/>
      <c r="H584" s="43"/>
      <c r="I584" s="1"/>
      <c r="J584" s="43"/>
      <c r="K584" s="1"/>
      <c r="L584" s="1"/>
      <c r="M584" s="12"/>
      <c r="N584" s="2"/>
      <c r="O584" s="2"/>
      <c r="P584" s="2"/>
      <c r="Q584" s="2"/>
    </row>
    <row r="585">
      <c r="A585" s="9"/>
      <c r="B585" s="51" t="s">
        <v>58</v>
      </c>
      <c r="C585" s="1"/>
      <c r="D585" s="1"/>
      <c r="E585" s="52" t="s">
        <v>7</v>
      </c>
      <c r="F585" s="1"/>
      <c r="G585" s="1"/>
      <c r="H585" s="43"/>
      <c r="I585" s="1"/>
      <c r="J585" s="43"/>
      <c r="K585" s="1"/>
      <c r="L585" s="1"/>
      <c r="M585" s="12"/>
      <c r="N585" s="2"/>
      <c r="O585" s="2"/>
      <c r="P585" s="2"/>
      <c r="Q585" s="2"/>
    </row>
    <row r="586">
      <c r="A586" s="9"/>
      <c r="B586" s="51" t="s">
        <v>60</v>
      </c>
      <c r="C586" s="1"/>
      <c r="D586" s="1"/>
      <c r="E586" s="52" t="s">
        <v>7</v>
      </c>
      <c r="F586" s="1"/>
      <c r="G586" s="1"/>
      <c r="H586" s="43"/>
      <c r="I586" s="1"/>
      <c r="J586" s="43"/>
      <c r="K586" s="1"/>
      <c r="L586" s="1"/>
      <c r="M586" s="12"/>
      <c r="N586" s="2"/>
      <c r="O586" s="2"/>
      <c r="P586" s="2"/>
      <c r="Q586" s="2"/>
    </row>
    <row r="587" thickBot="1">
      <c r="A587" s="9"/>
      <c r="B587" s="53" t="s">
        <v>61</v>
      </c>
      <c r="C587" s="54"/>
      <c r="D587" s="54"/>
      <c r="E587" s="55" t="s">
        <v>279</v>
      </c>
      <c r="F587" s="54"/>
      <c r="G587" s="54"/>
      <c r="H587" s="56"/>
      <c r="I587" s="54"/>
      <c r="J587" s="56"/>
      <c r="K587" s="54"/>
      <c r="L587" s="54"/>
      <c r="M587" s="12"/>
      <c r="N587" s="2"/>
      <c r="O587" s="2"/>
      <c r="P587" s="2"/>
      <c r="Q587" s="2"/>
    </row>
    <row r="588" thickTop="1">
      <c r="A588" s="9"/>
      <c r="B588" s="44">
        <v>112</v>
      </c>
      <c r="C588" s="45" t="s">
        <v>492</v>
      </c>
      <c r="D588" s="45" t="s">
        <v>7</v>
      </c>
      <c r="E588" s="45" t="s">
        <v>493</v>
      </c>
      <c r="F588" s="45" t="s">
        <v>7</v>
      </c>
      <c r="G588" s="46" t="s">
        <v>162</v>
      </c>
      <c r="H588" s="57">
        <v>1</v>
      </c>
      <c r="I588" s="58">
        <v>0</v>
      </c>
      <c r="J588" s="59">
        <v>0</v>
      </c>
      <c r="K588" s="60">
        <v>0.20999999999999999</v>
      </c>
      <c r="L588" s="61">
        <v>0</v>
      </c>
      <c r="M588" s="12"/>
      <c r="N588" s="2"/>
      <c r="O588" s="2"/>
      <c r="P588" s="2"/>
      <c r="Q588" s="33">
        <f>IF(ISNUMBER(K588),IF(H588&gt;0,IF(I588&gt;0,J588,0),0),0)</f>
        <v>0</v>
      </c>
      <c r="R588" s="27">
        <f>IF(ISNUMBER(K588)=FALSE,J588,0)</f>
        <v>0</v>
      </c>
    </row>
    <row r="589">
      <c r="A589" s="9"/>
      <c r="B589" s="51" t="s">
        <v>57</v>
      </c>
      <c r="C589" s="1"/>
      <c r="D589" s="1"/>
      <c r="E589" s="52" t="s">
        <v>494</v>
      </c>
      <c r="F589" s="1"/>
      <c r="G589" s="1"/>
      <c r="H589" s="43"/>
      <c r="I589" s="1"/>
      <c r="J589" s="43"/>
      <c r="K589" s="1"/>
      <c r="L589" s="1"/>
      <c r="M589" s="12"/>
      <c r="N589" s="2"/>
      <c r="O589" s="2"/>
      <c r="P589" s="2"/>
      <c r="Q589" s="2"/>
    </row>
    <row r="590">
      <c r="A590" s="9"/>
      <c r="B590" s="51" t="s">
        <v>58</v>
      </c>
      <c r="C590" s="1"/>
      <c r="D590" s="1"/>
      <c r="E590" s="52" t="s">
        <v>7</v>
      </c>
      <c r="F590" s="1"/>
      <c r="G590" s="1"/>
      <c r="H590" s="43"/>
      <c r="I590" s="1"/>
      <c r="J590" s="43"/>
      <c r="K590" s="1"/>
      <c r="L590" s="1"/>
      <c r="M590" s="12"/>
      <c r="N590" s="2"/>
      <c r="O590" s="2"/>
      <c r="P590" s="2"/>
      <c r="Q590" s="2"/>
    </row>
    <row r="591">
      <c r="A591" s="9"/>
      <c r="B591" s="51" t="s">
        <v>60</v>
      </c>
      <c r="C591" s="1"/>
      <c r="D591" s="1"/>
      <c r="E591" s="52" t="s">
        <v>7</v>
      </c>
      <c r="F591" s="1"/>
      <c r="G591" s="1"/>
      <c r="H591" s="43"/>
      <c r="I591" s="1"/>
      <c r="J591" s="43"/>
      <c r="K591" s="1"/>
      <c r="L591" s="1"/>
      <c r="M591" s="12"/>
      <c r="N591" s="2"/>
      <c r="O591" s="2"/>
      <c r="P591" s="2"/>
      <c r="Q591" s="2"/>
    </row>
    <row r="592" thickBot="1">
      <c r="A592" s="9"/>
      <c r="B592" s="53" t="s">
        <v>61</v>
      </c>
      <c r="C592" s="54"/>
      <c r="D592" s="54"/>
      <c r="E592" s="55" t="s">
        <v>7</v>
      </c>
      <c r="F592" s="54"/>
      <c r="G592" s="54"/>
      <c r="H592" s="56"/>
      <c r="I592" s="54"/>
      <c r="J592" s="56"/>
      <c r="K592" s="54"/>
      <c r="L592" s="54"/>
      <c r="M592" s="12"/>
      <c r="N592" s="2"/>
      <c r="O592" s="2"/>
      <c r="P592" s="2"/>
      <c r="Q592" s="2"/>
    </row>
    <row r="593" thickTop="1">
      <c r="A593" s="9"/>
      <c r="B593" s="44">
        <v>113</v>
      </c>
      <c r="C593" s="45" t="s">
        <v>495</v>
      </c>
      <c r="D593" s="45" t="s">
        <v>7</v>
      </c>
      <c r="E593" s="45" t="s">
        <v>496</v>
      </c>
      <c r="F593" s="45" t="s">
        <v>7</v>
      </c>
      <c r="G593" s="46" t="s">
        <v>162</v>
      </c>
      <c r="H593" s="57">
        <v>1</v>
      </c>
      <c r="I593" s="58">
        <v>0</v>
      </c>
      <c r="J593" s="59">
        <v>0</v>
      </c>
      <c r="K593" s="60">
        <v>0.20999999999999999</v>
      </c>
      <c r="L593" s="61">
        <v>0</v>
      </c>
      <c r="M593" s="12"/>
      <c r="N593" s="2"/>
      <c r="O593" s="2"/>
      <c r="P593" s="2"/>
      <c r="Q593" s="33">
        <f>IF(ISNUMBER(K593),IF(H593&gt;0,IF(I593&gt;0,J593,0),0),0)</f>
        <v>0</v>
      </c>
      <c r="R593" s="27">
        <f>IF(ISNUMBER(K593)=FALSE,J593,0)</f>
        <v>0</v>
      </c>
    </row>
    <row r="594">
      <c r="A594" s="9"/>
      <c r="B594" s="51" t="s">
        <v>57</v>
      </c>
      <c r="C594" s="1"/>
      <c r="D594" s="1"/>
      <c r="E594" s="52" t="s">
        <v>497</v>
      </c>
      <c r="F594" s="1"/>
      <c r="G594" s="1"/>
      <c r="H594" s="43"/>
      <c r="I594" s="1"/>
      <c r="J594" s="43"/>
      <c r="K594" s="1"/>
      <c r="L594" s="1"/>
      <c r="M594" s="12"/>
      <c r="N594" s="2"/>
      <c r="O594" s="2"/>
      <c r="P594" s="2"/>
      <c r="Q594" s="2"/>
    </row>
    <row r="595">
      <c r="A595" s="9"/>
      <c r="B595" s="51" t="s">
        <v>58</v>
      </c>
      <c r="C595" s="1"/>
      <c r="D595" s="1"/>
      <c r="E595" s="52" t="s">
        <v>7</v>
      </c>
      <c r="F595" s="1"/>
      <c r="G595" s="1"/>
      <c r="H595" s="43"/>
      <c r="I595" s="1"/>
      <c r="J595" s="43"/>
      <c r="K595" s="1"/>
      <c r="L595" s="1"/>
      <c r="M595" s="12"/>
      <c r="N595" s="2"/>
      <c r="O595" s="2"/>
      <c r="P595" s="2"/>
      <c r="Q595" s="2"/>
    </row>
    <row r="596">
      <c r="A596" s="9"/>
      <c r="B596" s="51" t="s">
        <v>60</v>
      </c>
      <c r="C596" s="1"/>
      <c r="D596" s="1"/>
      <c r="E596" s="52" t="s">
        <v>7</v>
      </c>
      <c r="F596" s="1"/>
      <c r="G596" s="1"/>
      <c r="H596" s="43"/>
      <c r="I596" s="1"/>
      <c r="J596" s="43"/>
      <c r="K596" s="1"/>
      <c r="L596" s="1"/>
      <c r="M596" s="12"/>
      <c r="N596" s="2"/>
      <c r="O596" s="2"/>
      <c r="P596" s="2"/>
      <c r="Q596" s="2"/>
    </row>
    <row r="597" thickBot="1">
      <c r="A597" s="9"/>
      <c r="B597" s="53" t="s">
        <v>61</v>
      </c>
      <c r="C597" s="54"/>
      <c r="D597" s="54"/>
      <c r="E597" s="55" t="s">
        <v>279</v>
      </c>
      <c r="F597" s="54"/>
      <c r="G597" s="54"/>
      <c r="H597" s="56"/>
      <c r="I597" s="54"/>
      <c r="J597" s="56"/>
      <c r="K597" s="54"/>
      <c r="L597" s="54"/>
      <c r="M597" s="12"/>
      <c r="N597" s="2"/>
      <c r="O597" s="2"/>
      <c r="P597" s="2"/>
      <c r="Q597" s="2"/>
    </row>
    <row r="598" thickTop="1" thickBot="1" ht="25" customHeight="1">
      <c r="A598" s="9"/>
      <c r="B598" s="1"/>
      <c r="C598" s="62">
        <v>12</v>
      </c>
      <c r="D598" s="1"/>
      <c r="E598" s="62" t="s">
        <v>262</v>
      </c>
      <c r="F598" s="1"/>
      <c r="G598" s="63" t="s">
        <v>122</v>
      </c>
      <c r="H598" s="64">
        <v>0</v>
      </c>
      <c r="I598" s="63" t="s">
        <v>123</v>
      </c>
      <c r="J598" s="65">
        <f>(L598-H598)</f>
        <v>0</v>
      </c>
      <c r="K598" s="63" t="s">
        <v>124</v>
      </c>
      <c r="L598" s="66">
        <v>0</v>
      </c>
      <c r="M598" s="12"/>
      <c r="N598" s="2"/>
      <c r="O598" s="2"/>
      <c r="P598" s="2"/>
      <c r="Q598" s="33">
        <f>0+Q553+Q558+Q563+Q568+Q573+Q578+Q583+Q588+Q593</f>
        <v>0</v>
      </c>
      <c r="R598" s="27">
        <f>0+R553+R558+R563+R568+R573+R578+R583+R588+R593</f>
        <v>0</v>
      </c>
      <c r="S598" s="67">
        <f>Q598*(1+J598)+R598</f>
        <v>0</v>
      </c>
    </row>
    <row r="599" thickTop="1" thickBot="1" ht="25" customHeight="1">
      <c r="A599" s="9"/>
      <c r="B599" s="68"/>
      <c r="C599" s="68"/>
      <c r="D599" s="68"/>
      <c r="E599" s="68"/>
      <c r="F599" s="68"/>
      <c r="G599" s="69" t="s">
        <v>125</v>
      </c>
      <c r="H599" s="70">
        <v>0</v>
      </c>
      <c r="I599" s="69" t="s">
        <v>126</v>
      </c>
      <c r="J599" s="71">
        <v>0</v>
      </c>
      <c r="K599" s="69" t="s">
        <v>127</v>
      </c>
      <c r="L599" s="72">
        <v>0</v>
      </c>
      <c r="M599" s="12"/>
      <c r="N599" s="2"/>
      <c r="O599" s="2"/>
      <c r="P599" s="2"/>
      <c r="Q599" s="2"/>
    </row>
    <row r="600" ht="40" customHeight="1">
      <c r="A600" s="9"/>
      <c r="B600" s="73" t="s">
        <v>498</v>
      </c>
      <c r="C600" s="1"/>
      <c r="D600" s="1"/>
      <c r="E600" s="1"/>
      <c r="F600" s="1"/>
      <c r="G600" s="1"/>
      <c r="H600" s="43"/>
      <c r="I600" s="1"/>
      <c r="J600" s="43"/>
      <c r="K600" s="1"/>
      <c r="L600" s="1"/>
      <c r="M600" s="12"/>
      <c r="N600" s="2"/>
      <c r="O600" s="2"/>
      <c r="P600" s="2"/>
      <c r="Q600" s="2"/>
    </row>
    <row r="601">
      <c r="A601" s="9"/>
      <c r="B601" s="44">
        <v>27</v>
      </c>
      <c r="C601" s="45" t="s">
        <v>382</v>
      </c>
      <c r="D601" s="45" t="s">
        <v>7</v>
      </c>
      <c r="E601" s="45" t="s">
        <v>383</v>
      </c>
      <c r="F601" s="45" t="s">
        <v>7</v>
      </c>
      <c r="G601" s="46" t="s">
        <v>172</v>
      </c>
      <c r="H601" s="47">
        <v>210</v>
      </c>
      <c r="I601" s="25">
        <v>0</v>
      </c>
      <c r="J601" s="48">
        <v>0</v>
      </c>
      <c r="K601" s="49">
        <v>0.20999999999999999</v>
      </c>
      <c r="L601" s="50">
        <v>0</v>
      </c>
      <c r="M601" s="12"/>
      <c r="N601" s="2"/>
      <c r="O601" s="2"/>
      <c r="P601" s="2"/>
      <c r="Q601" s="33">
        <f>IF(ISNUMBER(K601),IF(H601&gt;0,IF(I601&gt;0,J601,0),0),0)</f>
        <v>0</v>
      </c>
      <c r="R601" s="27">
        <f>IF(ISNUMBER(K601)=FALSE,J601,0)</f>
        <v>0</v>
      </c>
    </row>
    <row r="602">
      <c r="A602" s="9"/>
      <c r="B602" s="51" t="s">
        <v>57</v>
      </c>
      <c r="C602" s="1"/>
      <c r="D602" s="1"/>
      <c r="E602" s="52" t="s">
        <v>384</v>
      </c>
      <c r="F602" s="1"/>
      <c r="G602" s="1"/>
      <c r="H602" s="43"/>
      <c r="I602" s="1"/>
      <c r="J602" s="43"/>
      <c r="K602" s="1"/>
      <c r="L602" s="1"/>
      <c r="M602" s="12"/>
      <c r="N602" s="2"/>
      <c r="O602" s="2"/>
      <c r="P602" s="2"/>
      <c r="Q602" s="2"/>
    </row>
    <row r="603">
      <c r="A603" s="9"/>
      <c r="B603" s="51" t="s">
        <v>58</v>
      </c>
      <c r="C603" s="1"/>
      <c r="D603" s="1"/>
      <c r="E603" s="52" t="s">
        <v>7</v>
      </c>
      <c r="F603" s="1"/>
      <c r="G603" s="1"/>
      <c r="H603" s="43"/>
      <c r="I603" s="1"/>
      <c r="J603" s="43"/>
      <c r="K603" s="1"/>
      <c r="L603" s="1"/>
      <c r="M603" s="12"/>
      <c r="N603" s="2"/>
      <c r="O603" s="2"/>
      <c r="P603" s="2"/>
      <c r="Q603" s="2"/>
    </row>
    <row r="604">
      <c r="A604" s="9"/>
      <c r="B604" s="51" t="s">
        <v>60</v>
      </c>
      <c r="C604" s="1"/>
      <c r="D604" s="1"/>
      <c r="E604" s="52" t="s">
        <v>7</v>
      </c>
      <c r="F604" s="1"/>
      <c r="G604" s="1"/>
      <c r="H604" s="43"/>
      <c r="I604" s="1"/>
      <c r="J604" s="43"/>
      <c r="K604" s="1"/>
      <c r="L604" s="1"/>
      <c r="M604" s="12"/>
      <c r="N604" s="2"/>
      <c r="O604" s="2"/>
      <c r="P604" s="2"/>
      <c r="Q604" s="2"/>
    </row>
    <row r="605" thickBot="1">
      <c r="A605" s="9"/>
      <c r="B605" s="53" t="s">
        <v>61</v>
      </c>
      <c r="C605" s="54"/>
      <c r="D605" s="54"/>
      <c r="E605" s="55" t="s">
        <v>279</v>
      </c>
      <c r="F605" s="54"/>
      <c r="G605" s="54"/>
      <c r="H605" s="56"/>
      <c r="I605" s="54"/>
      <c r="J605" s="56"/>
      <c r="K605" s="54"/>
      <c r="L605" s="54"/>
      <c r="M605" s="12"/>
      <c r="N605" s="2"/>
      <c r="O605" s="2"/>
      <c r="P605" s="2"/>
      <c r="Q605" s="2"/>
    </row>
    <row r="606" thickTop="1">
      <c r="A606" s="9"/>
      <c r="B606" s="44">
        <v>33</v>
      </c>
      <c r="C606" s="45" t="s">
        <v>308</v>
      </c>
      <c r="D606" s="45" t="s">
        <v>7</v>
      </c>
      <c r="E606" s="45" t="s">
        <v>309</v>
      </c>
      <c r="F606" s="45" t="s">
        <v>7</v>
      </c>
      <c r="G606" s="46" t="s">
        <v>172</v>
      </c>
      <c r="H606" s="57">
        <v>283</v>
      </c>
      <c r="I606" s="58">
        <v>0</v>
      </c>
      <c r="J606" s="59">
        <v>0</v>
      </c>
      <c r="K606" s="60">
        <v>0.20999999999999999</v>
      </c>
      <c r="L606" s="61">
        <v>0</v>
      </c>
      <c r="M606" s="12"/>
      <c r="N606" s="2"/>
      <c r="O606" s="2"/>
      <c r="P606" s="2"/>
      <c r="Q606" s="33">
        <f>IF(ISNUMBER(K606),IF(H606&gt;0,IF(I606&gt;0,J606,0),0),0)</f>
        <v>0</v>
      </c>
      <c r="R606" s="27">
        <f>IF(ISNUMBER(K606)=FALSE,J606,0)</f>
        <v>0</v>
      </c>
    </row>
    <row r="607">
      <c r="A607" s="9"/>
      <c r="B607" s="51" t="s">
        <v>57</v>
      </c>
      <c r="C607" s="1"/>
      <c r="D607" s="1"/>
      <c r="E607" s="52" t="s">
        <v>309</v>
      </c>
      <c r="F607" s="1"/>
      <c r="G607" s="1"/>
      <c r="H607" s="43"/>
      <c r="I607" s="1"/>
      <c r="J607" s="43"/>
      <c r="K607" s="1"/>
      <c r="L607" s="1"/>
      <c r="M607" s="12"/>
      <c r="N607" s="2"/>
      <c r="O607" s="2"/>
      <c r="P607" s="2"/>
      <c r="Q607" s="2"/>
    </row>
    <row r="608">
      <c r="A608" s="9"/>
      <c r="B608" s="51" t="s">
        <v>58</v>
      </c>
      <c r="C608" s="1"/>
      <c r="D608" s="1"/>
      <c r="E608" s="52" t="s">
        <v>7</v>
      </c>
      <c r="F608" s="1"/>
      <c r="G608" s="1"/>
      <c r="H608" s="43"/>
      <c r="I608" s="1"/>
      <c r="J608" s="43"/>
      <c r="K608" s="1"/>
      <c r="L608" s="1"/>
      <c r="M608" s="12"/>
      <c r="N608" s="2"/>
      <c r="O608" s="2"/>
      <c r="P608" s="2"/>
      <c r="Q608" s="2"/>
    </row>
    <row r="609">
      <c r="A609" s="9"/>
      <c r="B609" s="51" t="s">
        <v>60</v>
      </c>
      <c r="C609" s="1"/>
      <c r="D609" s="1"/>
      <c r="E609" s="52" t="s">
        <v>7</v>
      </c>
      <c r="F609" s="1"/>
      <c r="G609" s="1"/>
      <c r="H609" s="43"/>
      <c r="I609" s="1"/>
      <c r="J609" s="43"/>
      <c r="K609" s="1"/>
      <c r="L609" s="1"/>
      <c r="M609" s="12"/>
      <c r="N609" s="2"/>
      <c r="O609" s="2"/>
      <c r="P609" s="2"/>
      <c r="Q609" s="2"/>
    </row>
    <row r="610" thickBot="1">
      <c r="A610" s="9"/>
      <c r="B610" s="53" t="s">
        <v>61</v>
      </c>
      <c r="C610" s="54"/>
      <c r="D610" s="54"/>
      <c r="E610" s="55" t="s">
        <v>279</v>
      </c>
      <c r="F610" s="54"/>
      <c r="G610" s="54"/>
      <c r="H610" s="56"/>
      <c r="I610" s="54"/>
      <c r="J610" s="56"/>
      <c r="K610" s="54"/>
      <c r="L610" s="54"/>
      <c r="M610" s="12"/>
      <c r="N610" s="2"/>
      <c r="O610" s="2"/>
      <c r="P610" s="2"/>
      <c r="Q610" s="2"/>
    </row>
    <row r="611" thickTop="1">
      <c r="A611" s="9"/>
      <c r="B611" s="44">
        <v>38</v>
      </c>
      <c r="C611" s="45" t="s">
        <v>499</v>
      </c>
      <c r="D611" s="45" t="s">
        <v>7</v>
      </c>
      <c r="E611" s="45" t="s">
        <v>500</v>
      </c>
      <c r="F611" s="45" t="s">
        <v>7</v>
      </c>
      <c r="G611" s="46" t="s">
        <v>172</v>
      </c>
      <c r="H611" s="57">
        <v>54</v>
      </c>
      <c r="I611" s="58">
        <v>0</v>
      </c>
      <c r="J611" s="59">
        <v>0</v>
      </c>
      <c r="K611" s="60">
        <v>0.20999999999999999</v>
      </c>
      <c r="L611" s="61">
        <v>0</v>
      </c>
      <c r="M611" s="12"/>
      <c r="N611" s="2"/>
      <c r="O611" s="2"/>
      <c r="P611" s="2"/>
      <c r="Q611" s="33">
        <f>IF(ISNUMBER(K611),IF(H611&gt;0,IF(I611&gt;0,J611,0),0),0)</f>
        <v>0</v>
      </c>
      <c r="R611" s="27">
        <f>IF(ISNUMBER(K611)=FALSE,J611,0)</f>
        <v>0</v>
      </c>
    </row>
    <row r="612">
      <c r="A612" s="9"/>
      <c r="B612" s="51" t="s">
        <v>57</v>
      </c>
      <c r="C612" s="1"/>
      <c r="D612" s="1"/>
      <c r="E612" s="52" t="s">
        <v>500</v>
      </c>
      <c r="F612" s="1"/>
      <c r="G612" s="1"/>
      <c r="H612" s="43"/>
      <c r="I612" s="1"/>
      <c r="J612" s="43"/>
      <c r="K612" s="1"/>
      <c r="L612" s="1"/>
      <c r="M612" s="12"/>
      <c r="N612" s="2"/>
      <c r="O612" s="2"/>
      <c r="P612" s="2"/>
      <c r="Q612" s="2"/>
    </row>
    <row r="613">
      <c r="A613" s="9"/>
      <c r="B613" s="51" t="s">
        <v>58</v>
      </c>
      <c r="C613" s="1"/>
      <c r="D613" s="1"/>
      <c r="E613" s="52" t="s">
        <v>7</v>
      </c>
      <c r="F613" s="1"/>
      <c r="G613" s="1"/>
      <c r="H613" s="43"/>
      <c r="I613" s="1"/>
      <c r="J613" s="43"/>
      <c r="K613" s="1"/>
      <c r="L613" s="1"/>
      <c r="M613" s="12"/>
      <c r="N613" s="2"/>
      <c r="O613" s="2"/>
      <c r="P613" s="2"/>
      <c r="Q613" s="2"/>
    </row>
    <row r="614">
      <c r="A614" s="9"/>
      <c r="B614" s="51" t="s">
        <v>60</v>
      </c>
      <c r="C614" s="1"/>
      <c r="D614" s="1"/>
      <c r="E614" s="52" t="s">
        <v>7</v>
      </c>
      <c r="F614" s="1"/>
      <c r="G614" s="1"/>
      <c r="H614" s="43"/>
      <c r="I614" s="1"/>
      <c r="J614" s="43"/>
      <c r="K614" s="1"/>
      <c r="L614" s="1"/>
      <c r="M614" s="12"/>
      <c r="N614" s="2"/>
      <c r="O614" s="2"/>
      <c r="P614" s="2"/>
      <c r="Q614" s="2"/>
    </row>
    <row r="615" thickBot="1">
      <c r="A615" s="9"/>
      <c r="B615" s="53" t="s">
        <v>61</v>
      </c>
      <c r="C615" s="54"/>
      <c r="D615" s="54"/>
      <c r="E615" s="55" t="s">
        <v>279</v>
      </c>
      <c r="F615" s="54"/>
      <c r="G615" s="54"/>
      <c r="H615" s="56"/>
      <c r="I615" s="54"/>
      <c r="J615" s="56"/>
      <c r="K615" s="54"/>
      <c r="L615" s="54"/>
      <c r="M615" s="12"/>
      <c r="N615" s="2"/>
      <c r="O615" s="2"/>
      <c r="P615" s="2"/>
      <c r="Q615" s="2"/>
    </row>
    <row r="616" thickTop="1">
      <c r="A616" s="9"/>
      <c r="B616" s="44">
        <v>43</v>
      </c>
      <c r="C616" s="45" t="s">
        <v>501</v>
      </c>
      <c r="D616" s="45" t="s">
        <v>7</v>
      </c>
      <c r="E616" s="45" t="s">
        <v>462</v>
      </c>
      <c r="F616" s="45" t="s">
        <v>7</v>
      </c>
      <c r="G616" s="46" t="s">
        <v>162</v>
      </c>
      <c r="H616" s="57">
        <v>14</v>
      </c>
      <c r="I616" s="58">
        <v>0</v>
      </c>
      <c r="J616" s="59">
        <v>0</v>
      </c>
      <c r="K616" s="60">
        <v>0.20999999999999999</v>
      </c>
      <c r="L616" s="61">
        <v>0</v>
      </c>
      <c r="M616" s="12"/>
      <c r="N616" s="2"/>
      <c r="O616" s="2"/>
      <c r="P616" s="2"/>
      <c r="Q616" s="33">
        <f>IF(ISNUMBER(K616),IF(H616&gt;0,IF(I616&gt;0,J616,0),0),0)</f>
        <v>0</v>
      </c>
      <c r="R616" s="27">
        <f>IF(ISNUMBER(K616)=FALSE,J616,0)</f>
        <v>0</v>
      </c>
    </row>
    <row r="617">
      <c r="A617" s="9"/>
      <c r="B617" s="51" t="s">
        <v>57</v>
      </c>
      <c r="C617" s="1"/>
      <c r="D617" s="1"/>
      <c r="E617" s="52" t="s">
        <v>462</v>
      </c>
      <c r="F617" s="1"/>
      <c r="G617" s="1"/>
      <c r="H617" s="43"/>
      <c r="I617" s="1"/>
      <c r="J617" s="43"/>
      <c r="K617" s="1"/>
      <c r="L617" s="1"/>
      <c r="M617" s="12"/>
      <c r="N617" s="2"/>
      <c r="O617" s="2"/>
      <c r="P617" s="2"/>
      <c r="Q617" s="2"/>
    </row>
    <row r="618">
      <c r="A618" s="9"/>
      <c r="B618" s="51" t="s">
        <v>58</v>
      </c>
      <c r="C618" s="1"/>
      <c r="D618" s="1"/>
      <c r="E618" s="52" t="s">
        <v>7</v>
      </c>
      <c r="F618" s="1"/>
      <c r="G618" s="1"/>
      <c r="H618" s="43"/>
      <c r="I618" s="1"/>
      <c r="J618" s="43"/>
      <c r="K618" s="1"/>
      <c r="L618" s="1"/>
      <c r="M618" s="12"/>
      <c r="N618" s="2"/>
      <c r="O618" s="2"/>
      <c r="P618" s="2"/>
      <c r="Q618" s="2"/>
    </row>
    <row r="619">
      <c r="A619" s="9"/>
      <c r="B619" s="51" t="s">
        <v>60</v>
      </c>
      <c r="C619" s="1"/>
      <c r="D619" s="1"/>
      <c r="E619" s="52" t="s">
        <v>7</v>
      </c>
      <c r="F619" s="1"/>
      <c r="G619" s="1"/>
      <c r="H619" s="43"/>
      <c r="I619" s="1"/>
      <c r="J619" s="43"/>
      <c r="K619" s="1"/>
      <c r="L619" s="1"/>
      <c r="M619" s="12"/>
      <c r="N619" s="2"/>
      <c r="O619" s="2"/>
      <c r="P619" s="2"/>
      <c r="Q619" s="2"/>
    </row>
    <row r="620" thickBot="1">
      <c r="A620" s="9"/>
      <c r="B620" s="53" t="s">
        <v>61</v>
      </c>
      <c r="C620" s="54"/>
      <c r="D620" s="54"/>
      <c r="E620" s="55" t="s">
        <v>279</v>
      </c>
      <c r="F620" s="54"/>
      <c r="G620" s="54"/>
      <c r="H620" s="56"/>
      <c r="I620" s="54"/>
      <c r="J620" s="56"/>
      <c r="K620" s="54"/>
      <c r="L620" s="54"/>
      <c r="M620" s="12"/>
      <c r="N620" s="2"/>
      <c r="O620" s="2"/>
      <c r="P620" s="2"/>
      <c r="Q620" s="2"/>
    </row>
    <row r="621" thickTop="1">
      <c r="A621" s="9"/>
      <c r="B621" s="44">
        <v>44</v>
      </c>
      <c r="C621" s="45" t="s">
        <v>390</v>
      </c>
      <c r="D621" s="45" t="s">
        <v>7</v>
      </c>
      <c r="E621" s="45" t="s">
        <v>391</v>
      </c>
      <c r="F621" s="45" t="s">
        <v>7</v>
      </c>
      <c r="G621" s="46" t="s">
        <v>56</v>
      </c>
      <c r="H621" s="57">
        <v>199.5</v>
      </c>
      <c r="I621" s="58">
        <v>0</v>
      </c>
      <c r="J621" s="59">
        <v>0</v>
      </c>
      <c r="K621" s="60">
        <v>0.20999999999999999</v>
      </c>
      <c r="L621" s="61">
        <v>0</v>
      </c>
      <c r="M621" s="12"/>
      <c r="N621" s="2"/>
      <c r="O621" s="2"/>
      <c r="P621" s="2"/>
      <c r="Q621" s="33">
        <f>IF(ISNUMBER(K621),IF(H621&gt;0,IF(I621&gt;0,J621,0),0),0)</f>
        <v>0</v>
      </c>
      <c r="R621" s="27">
        <f>IF(ISNUMBER(K621)=FALSE,J621,0)</f>
        <v>0</v>
      </c>
    </row>
    <row r="622">
      <c r="A622" s="9"/>
      <c r="B622" s="51" t="s">
        <v>57</v>
      </c>
      <c r="C622" s="1"/>
      <c r="D622" s="1"/>
      <c r="E622" s="52" t="s">
        <v>391</v>
      </c>
      <c r="F622" s="1"/>
      <c r="G622" s="1"/>
      <c r="H622" s="43"/>
      <c r="I622" s="1"/>
      <c r="J622" s="43"/>
      <c r="K622" s="1"/>
      <c r="L622" s="1"/>
      <c r="M622" s="12"/>
      <c r="N622" s="2"/>
      <c r="O622" s="2"/>
      <c r="P622" s="2"/>
      <c r="Q622" s="2"/>
    </row>
    <row r="623">
      <c r="A623" s="9"/>
      <c r="B623" s="51" t="s">
        <v>58</v>
      </c>
      <c r="C623" s="1"/>
      <c r="D623" s="1"/>
      <c r="E623" s="52" t="s">
        <v>7</v>
      </c>
      <c r="F623" s="1"/>
      <c r="G623" s="1"/>
      <c r="H623" s="43"/>
      <c r="I623" s="1"/>
      <c r="J623" s="43"/>
      <c r="K623" s="1"/>
      <c r="L623" s="1"/>
      <c r="M623" s="12"/>
      <c r="N623" s="2"/>
      <c r="O623" s="2"/>
      <c r="P623" s="2"/>
      <c r="Q623" s="2"/>
    </row>
    <row r="624">
      <c r="A624" s="9"/>
      <c r="B624" s="51" t="s">
        <v>60</v>
      </c>
      <c r="C624" s="1"/>
      <c r="D624" s="1"/>
      <c r="E624" s="52" t="s">
        <v>7</v>
      </c>
      <c r="F624" s="1"/>
      <c r="G624" s="1"/>
      <c r="H624" s="43"/>
      <c r="I624" s="1"/>
      <c r="J624" s="43"/>
      <c r="K624" s="1"/>
      <c r="L624" s="1"/>
      <c r="M624" s="12"/>
      <c r="N624" s="2"/>
      <c r="O624" s="2"/>
      <c r="P624" s="2"/>
      <c r="Q624" s="2"/>
    </row>
    <row r="625" thickBot="1">
      <c r="A625" s="9"/>
      <c r="B625" s="53" t="s">
        <v>61</v>
      </c>
      <c r="C625" s="54"/>
      <c r="D625" s="54"/>
      <c r="E625" s="55" t="s">
        <v>279</v>
      </c>
      <c r="F625" s="54"/>
      <c r="G625" s="54"/>
      <c r="H625" s="56"/>
      <c r="I625" s="54"/>
      <c r="J625" s="56"/>
      <c r="K625" s="54"/>
      <c r="L625" s="54"/>
      <c r="M625" s="12"/>
      <c r="N625" s="2"/>
      <c r="O625" s="2"/>
      <c r="P625" s="2"/>
      <c r="Q625" s="2"/>
    </row>
    <row r="626" thickTop="1">
      <c r="A626" s="9"/>
      <c r="B626" s="44">
        <v>71</v>
      </c>
      <c r="C626" s="45" t="s">
        <v>502</v>
      </c>
      <c r="D626" s="45" t="s">
        <v>7</v>
      </c>
      <c r="E626" s="45" t="s">
        <v>503</v>
      </c>
      <c r="F626" s="45" t="s">
        <v>7</v>
      </c>
      <c r="G626" s="46" t="s">
        <v>172</v>
      </c>
      <c r="H626" s="57">
        <v>168</v>
      </c>
      <c r="I626" s="58">
        <v>0</v>
      </c>
      <c r="J626" s="59">
        <v>0</v>
      </c>
      <c r="K626" s="60">
        <v>0.20999999999999999</v>
      </c>
      <c r="L626" s="61">
        <v>0</v>
      </c>
      <c r="M626" s="12"/>
      <c r="N626" s="2"/>
      <c r="O626" s="2"/>
      <c r="P626" s="2"/>
      <c r="Q626" s="33">
        <f>IF(ISNUMBER(K626),IF(H626&gt;0,IF(I626&gt;0,J626,0),0),0)</f>
        <v>0</v>
      </c>
      <c r="R626" s="27">
        <f>IF(ISNUMBER(K626)=FALSE,J626,0)</f>
        <v>0</v>
      </c>
    </row>
    <row r="627">
      <c r="A627" s="9"/>
      <c r="B627" s="51" t="s">
        <v>57</v>
      </c>
      <c r="C627" s="1"/>
      <c r="D627" s="1"/>
      <c r="E627" s="52" t="s">
        <v>504</v>
      </c>
      <c r="F627" s="1"/>
      <c r="G627" s="1"/>
      <c r="H627" s="43"/>
      <c r="I627" s="1"/>
      <c r="J627" s="43"/>
      <c r="K627" s="1"/>
      <c r="L627" s="1"/>
      <c r="M627" s="12"/>
      <c r="N627" s="2"/>
      <c r="O627" s="2"/>
      <c r="P627" s="2"/>
      <c r="Q627" s="2"/>
    </row>
    <row r="628">
      <c r="A628" s="9"/>
      <c r="B628" s="51" t="s">
        <v>58</v>
      </c>
      <c r="C628" s="1"/>
      <c r="D628" s="1"/>
      <c r="E628" s="52" t="s">
        <v>7</v>
      </c>
      <c r="F628" s="1"/>
      <c r="G628" s="1"/>
      <c r="H628" s="43"/>
      <c r="I628" s="1"/>
      <c r="J628" s="43"/>
      <c r="K628" s="1"/>
      <c r="L628" s="1"/>
      <c r="M628" s="12"/>
      <c r="N628" s="2"/>
      <c r="O628" s="2"/>
      <c r="P628" s="2"/>
      <c r="Q628" s="2"/>
    </row>
    <row r="629">
      <c r="A629" s="9"/>
      <c r="B629" s="51" t="s">
        <v>60</v>
      </c>
      <c r="C629" s="1"/>
      <c r="D629" s="1"/>
      <c r="E629" s="52" t="s">
        <v>7</v>
      </c>
      <c r="F629" s="1"/>
      <c r="G629" s="1"/>
      <c r="H629" s="43"/>
      <c r="I629" s="1"/>
      <c r="J629" s="43"/>
      <c r="K629" s="1"/>
      <c r="L629" s="1"/>
      <c r="M629" s="12"/>
      <c r="N629" s="2"/>
      <c r="O629" s="2"/>
      <c r="P629" s="2"/>
      <c r="Q629" s="2"/>
    </row>
    <row r="630" thickBot="1">
      <c r="A630" s="9"/>
      <c r="B630" s="53" t="s">
        <v>61</v>
      </c>
      <c r="C630" s="54"/>
      <c r="D630" s="54"/>
      <c r="E630" s="55" t="s">
        <v>279</v>
      </c>
      <c r="F630" s="54"/>
      <c r="G630" s="54"/>
      <c r="H630" s="56"/>
      <c r="I630" s="54"/>
      <c r="J630" s="56"/>
      <c r="K630" s="54"/>
      <c r="L630" s="54"/>
      <c r="M630" s="12"/>
      <c r="N630" s="2"/>
      <c r="O630" s="2"/>
      <c r="P630" s="2"/>
      <c r="Q630" s="2"/>
    </row>
    <row r="631" thickTop="1">
      <c r="A631" s="9"/>
      <c r="B631" s="44">
        <v>81</v>
      </c>
      <c r="C631" s="45" t="s">
        <v>392</v>
      </c>
      <c r="D631" s="45" t="s">
        <v>7</v>
      </c>
      <c r="E631" s="45" t="s">
        <v>393</v>
      </c>
      <c r="F631" s="45" t="s">
        <v>7</v>
      </c>
      <c r="G631" s="46" t="s">
        <v>172</v>
      </c>
      <c r="H631" s="57">
        <v>210</v>
      </c>
      <c r="I631" s="58">
        <v>0</v>
      </c>
      <c r="J631" s="59">
        <v>0</v>
      </c>
      <c r="K631" s="60">
        <v>0.20999999999999999</v>
      </c>
      <c r="L631" s="61">
        <v>0</v>
      </c>
      <c r="M631" s="12"/>
      <c r="N631" s="2"/>
      <c r="O631" s="2"/>
      <c r="P631" s="2"/>
      <c r="Q631" s="33">
        <f>IF(ISNUMBER(K631),IF(H631&gt;0,IF(I631&gt;0,J631,0),0),0)</f>
        <v>0</v>
      </c>
      <c r="R631" s="27">
        <f>IF(ISNUMBER(K631)=FALSE,J631,0)</f>
        <v>0</v>
      </c>
    </row>
    <row r="632">
      <c r="A632" s="9"/>
      <c r="B632" s="51" t="s">
        <v>57</v>
      </c>
      <c r="C632" s="1"/>
      <c r="D632" s="1"/>
      <c r="E632" s="52" t="s">
        <v>394</v>
      </c>
      <c r="F632" s="1"/>
      <c r="G632" s="1"/>
      <c r="H632" s="43"/>
      <c r="I632" s="1"/>
      <c r="J632" s="43"/>
      <c r="K632" s="1"/>
      <c r="L632" s="1"/>
      <c r="M632" s="12"/>
      <c r="N632" s="2"/>
      <c r="O632" s="2"/>
      <c r="P632" s="2"/>
      <c r="Q632" s="2"/>
    </row>
    <row r="633">
      <c r="A633" s="9"/>
      <c r="B633" s="51" t="s">
        <v>58</v>
      </c>
      <c r="C633" s="1"/>
      <c r="D633" s="1"/>
      <c r="E633" s="52" t="s">
        <v>7</v>
      </c>
      <c r="F633" s="1"/>
      <c r="G633" s="1"/>
      <c r="H633" s="43"/>
      <c r="I633" s="1"/>
      <c r="J633" s="43"/>
      <c r="K633" s="1"/>
      <c r="L633" s="1"/>
      <c r="M633" s="12"/>
      <c r="N633" s="2"/>
      <c r="O633" s="2"/>
      <c r="P633" s="2"/>
      <c r="Q633" s="2"/>
    </row>
    <row r="634">
      <c r="A634" s="9"/>
      <c r="B634" s="51" t="s">
        <v>60</v>
      </c>
      <c r="C634" s="1"/>
      <c r="D634" s="1"/>
      <c r="E634" s="52" t="s">
        <v>7</v>
      </c>
      <c r="F634" s="1"/>
      <c r="G634" s="1"/>
      <c r="H634" s="43"/>
      <c r="I634" s="1"/>
      <c r="J634" s="43"/>
      <c r="K634" s="1"/>
      <c r="L634" s="1"/>
      <c r="M634" s="12"/>
      <c r="N634" s="2"/>
      <c r="O634" s="2"/>
      <c r="P634" s="2"/>
      <c r="Q634" s="2"/>
    </row>
    <row r="635" thickBot="1">
      <c r="A635" s="9"/>
      <c r="B635" s="53" t="s">
        <v>61</v>
      </c>
      <c r="C635" s="54"/>
      <c r="D635" s="54"/>
      <c r="E635" s="55" t="s">
        <v>279</v>
      </c>
      <c r="F635" s="54"/>
      <c r="G635" s="54"/>
      <c r="H635" s="56"/>
      <c r="I635" s="54"/>
      <c r="J635" s="56"/>
      <c r="K635" s="54"/>
      <c r="L635" s="54"/>
      <c r="M635" s="12"/>
      <c r="N635" s="2"/>
      <c r="O635" s="2"/>
      <c r="P635" s="2"/>
      <c r="Q635" s="2"/>
    </row>
    <row r="636" thickTop="1">
      <c r="A636" s="9"/>
      <c r="B636" s="44">
        <v>95</v>
      </c>
      <c r="C636" s="45" t="s">
        <v>505</v>
      </c>
      <c r="D636" s="45" t="s">
        <v>7</v>
      </c>
      <c r="E636" s="45" t="s">
        <v>506</v>
      </c>
      <c r="F636" s="45" t="s">
        <v>7</v>
      </c>
      <c r="G636" s="46" t="s">
        <v>172</v>
      </c>
      <c r="H636" s="57">
        <v>54</v>
      </c>
      <c r="I636" s="58">
        <v>0</v>
      </c>
      <c r="J636" s="59">
        <v>0</v>
      </c>
      <c r="K636" s="60">
        <v>0.20999999999999999</v>
      </c>
      <c r="L636" s="61">
        <v>0</v>
      </c>
      <c r="M636" s="12"/>
      <c r="N636" s="2"/>
      <c r="O636" s="2"/>
      <c r="P636" s="2"/>
      <c r="Q636" s="33">
        <f>IF(ISNUMBER(K636),IF(H636&gt;0,IF(I636&gt;0,J636,0),0),0)</f>
        <v>0</v>
      </c>
      <c r="R636" s="27">
        <f>IF(ISNUMBER(K636)=FALSE,J636,0)</f>
        <v>0</v>
      </c>
    </row>
    <row r="637">
      <c r="A637" s="9"/>
      <c r="B637" s="51" t="s">
        <v>57</v>
      </c>
      <c r="C637" s="1"/>
      <c r="D637" s="1"/>
      <c r="E637" s="52" t="s">
        <v>507</v>
      </c>
      <c r="F637" s="1"/>
      <c r="G637" s="1"/>
      <c r="H637" s="43"/>
      <c r="I637" s="1"/>
      <c r="J637" s="43"/>
      <c r="K637" s="1"/>
      <c r="L637" s="1"/>
      <c r="M637" s="12"/>
      <c r="N637" s="2"/>
      <c r="O637" s="2"/>
      <c r="P637" s="2"/>
      <c r="Q637" s="2"/>
    </row>
    <row r="638">
      <c r="A638" s="9"/>
      <c r="B638" s="51" t="s">
        <v>58</v>
      </c>
      <c r="C638" s="1"/>
      <c r="D638" s="1"/>
      <c r="E638" s="52" t="s">
        <v>7</v>
      </c>
      <c r="F638" s="1"/>
      <c r="G638" s="1"/>
      <c r="H638" s="43"/>
      <c r="I638" s="1"/>
      <c r="J638" s="43"/>
      <c r="K638" s="1"/>
      <c r="L638" s="1"/>
      <c r="M638" s="12"/>
      <c r="N638" s="2"/>
      <c r="O638" s="2"/>
      <c r="P638" s="2"/>
      <c r="Q638" s="2"/>
    </row>
    <row r="639">
      <c r="A639" s="9"/>
      <c r="B639" s="51" t="s">
        <v>60</v>
      </c>
      <c r="C639" s="1"/>
      <c r="D639" s="1"/>
      <c r="E639" s="52" t="s">
        <v>7</v>
      </c>
      <c r="F639" s="1"/>
      <c r="G639" s="1"/>
      <c r="H639" s="43"/>
      <c r="I639" s="1"/>
      <c r="J639" s="43"/>
      <c r="K639" s="1"/>
      <c r="L639" s="1"/>
      <c r="M639" s="12"/>
      <c r="N639" s="2"/>
      <c r="O639" s="2"/>
      <c r="P639" s="2"/>
      <c r="Q639" s="2"/>
    </row>
    <row r="640" thickBot="1">
      <c r="A640" s="9"/>
      <c r="B640" s="53" t="s">
        <v>61</v>
      </c>
      <c r="C640" s="54"/>
      <c r="D640" s="54"/>
      <c r="E640" s="55" t="s">
        <v>279</v>
      </c>
      <c r="F640" s="54"/>
      <c r="G640" s="54"/>
      <c r="H640" s="56"/>
      <c r="I640" s="54"/>
      <c r="J640" s="56"/>
      <c r="K640" s="54"/>
      <c r="L640" s="54"/>
      <c r="M640" s="12"/>
      <c r="N640" s="2"/>
      <c r="O640" s="2"/>
      <c r="P640" s="2"/>
      <c r="Q640" s="2"/>
    </row>
    <row r="641" thickTop="1">
      <c r="A641" s="9"/>
      <c r="B641" s="44">
        <v>98</v>
      </c>
      <c r="C641" s="45" t="s">
        <v>325</v>
      </c>
      <c r="D641" s="45" t="s">
        <v>7</v>
      </c>
      <c r="E641" s="45" t="s">
        <v>326</v>
      </c>
      <c r="F641" s="45" t="s">
        <v>7</v>
      </c>
      <c r="G641" s="46" t="s">
        <v>172</v>
      </c>
      <c r="H641" s="57">
        <v>283</v>
      </c>
      <c r="I641" s="58">
        <v>0</v>
      </c>
      <c r="J641" s="59">
        <v>0</v>
      </c>
      <c r="K641" s="60">
        <v>0.20999999999999999</v>
      </c>
      <c r="L641" s="61">
        <v>0</v>
      </c>
      <c r="M641" s="12"/>
      <c r="N641" s="2"/>
      <c r="O641" s="2"/>
      <c r="P641" s="2"/>
      <c r="Q641" s="33">
        <f>IF(ISNUMBER(K641),IF(H641&gt;0,IF(I641&gt;0,J641,0),0),0)</f>
        <v>0</v>
      </c>
      <c r="R641" s="27">
        <f>IF(ISNUMBER(K641)=FALSE,J641,0)</f>
        <v>0</v>
      </c>
    </row>
    <row r="642">
      <c r="A642" s="9"/>
      <c r="B642" s="51" t="s">
        <v>57</v>
      </c>
      <c r="C642" s="1"/>
      <c r="D642" s="1"/>
      <c r="E642" s="52" t="s">
        <v>508</v>
      </c>
      <c r="F642" s="1"/>
      <c r="G642" s="1"/>
      <c r="H642" s="43"/>
      <c r="I642" s="1"/>
      <c r="J642" s="43"/>
      <c r="K642" s="1"/>
      <c r="L642" s="1"/>
      <c r="M642" s="12"/>
      <c r="N642" s="2"/>
      <c r="O642" s="2"/>
      <c r="P642" s="2"/>
      <c r="Q642" s="2"/>
    </row>
    <row r="643">
      <c r="A643" s="9"/>
      <c r="B643" s="51" t="s">
        <v>58</v>
      </c>
      <c r="C643" s="1"/>
      <c r="D643" s="1"/>
      <c r="E643" s="52" t="s">
        <v>7</v>
      </c>
      <c r="F643" s="1"/>
      <c r="G643" s="1"/>
      <c r="H643" s="43"/>
      <c r="I643" s="1"/>
      <c r="J643" s="43"/>
      <c r="K643" s="1"/>
      <c r="L643" s="1"/>
      <c r="M643" s="12"/>
      <c r="N643" s="2"/>
      <c r="O643" s="2"/>
      <c r="P643" s="2"/>
      <c r="Q643" s="2"/>
    </row>
    <row r="644">
      <c r="A644" s="9"/>
      <c r="B644" s="51" t="s">
        <v>60</v>
      </c>
      <c r="C644" s="1"/>
      <c r="D644" s="1"/>
      <c r="E644" s="52" t="s">
        <v>7</v>
      </c>
      <c r="F644" s="1"/>
      <c r="G644" s="1"/>
      <c r="H644" s="43"/>
      <c r="I644" s="1"/>
      <c r="J644" s="43"/>
      <c r="K644" s="1"/>
      <c r="L644" s="1"/>
      <c r="M644" s="12"/>
      <c r="N644" s="2"/>
      <c r="O644" s="2"/>
      <c r="P644" s="2"/>
      <c r="Q644" s="2"/>
    </row>
    <row r="645" thickBot="1">
      <c r="A645" s="9"/>
      <c r="B645" s="53" t="s">
        <v>61</v>
      </c>
      <c r="C645" s="54"/>
      <c r="D645" s="54"/>
      <c r="E645" s="55" t="s">
        <v>279</v>
      </c>
      <c r="F645" s="54"/>
      <c r="G645" s="54"/>
      <c r="H645" s="56"/>
      <c r="I645" s="54"/>
      <c r="J645" s="56"/>
      <c r="K645" s="54"/>
      <c r="L645" s="54"/>
      <c r="M645" s="12"/>
      <c r="N645" s="2"/>
      <c r="O645" s="2"/>
      <c r="P645" s="2"/>
      <c r="Q645" s="2"/>
    </row>
    <row r="646" thickTop="1">
      <c r="A646" s="9"/>
      <c r="B646" s="44">
        <v>104</v>
      </c>
      <c r="C646" s="45" t="s">
        <v>509</v>
      </c>
      <c r="D646" s="45" t="s">
        <v>7</v>
      </c>
      <c r="E646" s="45" t="s">
        <v>510</v>
      </c>
      <c r="F646" s="45" t="s">
        <v>7</v>
      </c>
      <c r="G646" s="46" t="s">
        <v>172</v>
      </c>
      <c r="H646" s="57">
        <v>54</v>
      </c>
      <c r="I646" s="58">
        <v>0</v>
      </c>
      <c r="J646" s="59">
        <v>0</v>
      </c>
      <c r="K646" s="60">
        <v>0.20999999999999999</v>
      </c>
      <c r="L646" s="61">
        <v>0</v>
      </c>
      <c r="M646" s="12"/>
      <c r="N646" s="2"/>
      <c r="O646" s="2"/>
      <c r="P646" s="2"/>
      <c r="Q646" s="33">
        <f>IF(ISNUMBER(K646),IF(H646&gt;0,IF(I646&gt;0,J646,0),0),0)</f>
        <v>0</v>
      </c>
      <c r="R646" s="27">
        <f>IF(ISNUMBER(K646)=FALSE,J646,0)</f>
        <v>0</v>
      </c>
    </row>
    <row r="647">
      <c r="A647" s="9"/>
      <c r="B647" s="51" t="s">
        <v>57</v>
      </c>
      <c r="C647" s="1"/>
      <c r="D647" s="1"/>
      <c r="E647" s="52" t="s">
        <v>511</v>
      </c>
      <c r="F647" s="1"/>
      <c r="G647" s="1"/>
      <c r="H647" s="43"/>
      <c r="I647" s="1"/>
      <c r="J647" s="43"/>
      <c r="K647" s="1"/>
      <c r="L647" s="1"/>
      <c r="M647" s="12"/>
      <c r="N647" s="2"/>
      <c r="O647" s="2"/>
      <c r="P647" s="2"/>
      <c r="Q647" s="2"/>
    </row>
    <row r="648">
      <c r="A648" s="9"/>
      <c r="B648" s="51" t="s">
        <v>58</v>
      </c>
      <c r="C648" s="1"/>
      <c r="D648" s="1"/>
      <c r="E648" s="52" t="s">
        <v>7</v>
      </c>
      <c r="F648" s="1"/>
      <c r="G648" s="1"/>
      <c r="H648" s="43"/>
      <c r="I648" s="1"/>
      <c r="J648" s="43"/>
      <c r="K648" s="1"/>
      <c r="L648" s="1"/>
      <c r="M648" s="12"/>
      <c r="N648" s="2"/>
      <c r="O648" s="2"/>
      <c r="P648" s="2"/>
      <c r="Q648" s="2"/>
    </row>
    <row r="649">
      <c r="A649" s="9"/>
      <c r="B649" s="51" t="s">
        <v>60</v>
      </c>
      <c r="C649" s="1"/>
      <c r="D649" s="1"/>
      <c r="E649" s="52" t="s">
        <v>7</v>
      </c>
      <c r="F649" s="1"/>
      <c r="G649" s="1"/>
      <c r="H649" s="43"/>
      <c r="I649" s="1"/>
      <c r="J649" s="43"/>
      <c r="K649" s="1"/>
      <c r="L649" s="1"/>
      <c r="M649" s="12"/>
      <c r="N649" s="2"/>
      <c r="O649" s="2"/>
      <c r="P649" s="2"/>
      <c r="Q649" s="2"/>
    </row>
    <row r="650" thickBot="1">
      <c r="A650" s="9"/>
      <c r="B650" s="53" t="s">
        <v>61</v>
      </c>
      <c r="C650" s="54"/>
      <c r="D650" s="54"/>
      <c r="E650" s="55" t="s">
        <v>279</v>
      </c>
      <c r="F650" s="54"/>
      <c r="G650" s="54"/>
      <c r="H650" s="56"/>
      <c r="I650" s="54"/>
      <c r="J650" s="56"/>
      <c r="K650" s="54"/>
      <c r="L650" s="54"/>
      <c r="M650" s="12"/>
      <c r="N650" s="2"/>
      <c r="O650" s="2"/>
      <c r="P650" s="2"/>
      <c r="Q650" s="2"/>
    </row>
    <row r="651" thickTop="1">
      <c r="A651" s="9"/>
      <c r="B651" s="44">
        <v>129</v>
      </c>
      <c r="C651" s="45" t="s">
        <v>478</v>
      </c>
      <c r="D651" s="45" t="s">
        <v>7</v>
      </c>
      <c r="E651" s="45" t="s">
        <v>479</v>
      </c>
      <c r="F651" s="45" t="s">
        <v>7</v>
      </c>
      <c r="G651" s="46" t="s">
        <v>56</v>
      </c>
      <c r="H651" s="57">
        <v>7</v>
      </c>
      <c r="I651" s="58">
        <v>0</v>
      </c>
      <c r="J651" s="59">
        <v>0</v>
      </c>
      <c r="K651" s="60">
        <v>0.20999999999999999</v>
      </c>
      <c r="L651" s="61">
        <v>0</v>
      </c>
      <c r="M651" s="12"/>
      <c r="N651" s="2"/>
      <c r="O651" s="2"/>
      <c r="P651" s="2"/>
      <c r="Q651" s="33">
        <f>IF(ISNUMBER(K651),IF(H651&gt;0,IF(I651&gt;0,J651,0),0),0)</f>
        <v>0</v>
      </c>
      <c r="R651" s="27">
        <f>IF(ISNUMBER(K651)=FALSE,J651,0)</f>
        <v>0</v>
      </c>
    </row>
    <row r="652">
      <c r="A652" s="9"/>
      <c r="B652" s="51" t="s">
        <v>57</v>
      </c>
      <c r="C652" s="1"/>
      <c r="D652" s="1"/>
      <c r="E652" s="52" t="s">
        <v>479</v>
      </c>
      <c r="F652" s="1"/>
      <c r="G652" s="1"/>
      <c r="H652" s="43"/>
      <c r="I652" s="1"/>
      <c r="J652" s="43"/>
      <c r="K652" s="1"/>
      <c r="L652" s="1"/>
      <c r="M652" s="12"/>
      <c r="N652" s="2"/>
      <c r="O652" s="2"/>
      <c r="P652" s="2"/>
      <c r="Q652" s="2"/>
    </row>
    <row r="653">
      <c r="A653" s="9"/>
      <c r="B653" s="51" t="s">
        <v>58</v>
      </c>
      <c r="C653" s="1"/>
      <c r="D653" s="1"/>
      <c r="E653" s="52" t="s">
        <v>7</v>
      </c>
      <c r="F653" s="1"/>
      <c r="G653" s="1"/>
      <c r="H653" s="43"/>
      <c r="I653" s="1"/>
      <c r="J653" s="43"/>
      <c r="K653" s="1"/>
      <c r="L653" s="1"/>
      <c r="M653" s="12"/>
      <c r="N653" s="2"/>
      <c r="O653" s="2"/>
      <c r="P653" s="2"/>
      <c r="Q653" s="2"/>
    </row>
    <row r="654">
      <c r="A654" s="9"/>
      <c r="B654" s="51" t="s">
        <v>60</v>
      </c>
      <c r="C654" s="1"/>
      <c r="D654" s="1"/>
      <c r="E654" s="52" t="s">
        <v>7</v>
      </c>
      <c r="F654" s="1"/>
      <c r="G654" s="1"/>
      <c r="H654" s="43"/>
      <c r="I654" s="1"/>
      <c r="J654" s="43"/>
      <c r="K654" s="1"/>
      <c r="L654" s="1"/>
      <c r="M654" s="12"/>
      <c r="N654" s="2"/>
      <c r="O654" s="2"/>
      <c r="P654" s="2"/>
      <c r="Q654" s="2"/>
    </row>
    <row r="655" thickBot="1">
      <c r="A655" s="9"/>
      <c r="B655" s="53" t="s">
        <v>61</v>
      </c>
      <c r="C655" s="54"/>
      <c r="D655" s="54"/>
      <c r="E655" s="55" t="s">
        <v>7</v>
      </c>
      <c r="F655" s="54"/>
      <c r="G655" s="54"/>
      <c r="H655" s="56"/>
      <c r="I655" s="54"/>
      <c r="J655" s="56"/>
      <c r="K655" s="54"/>
      <c r="L655" s="54"/>
      <c r="M655" s="12"/>
      <c r="N655" s="2"/>
      <c r="O655" s="2"/>
      <c r="P655" s="2"/>
      <c r="Q655" s="2"/>
    </row>
    <row r="656" thickTop="1" thickBot="1" ht="25" customHeight="1">
      <c r="A656" s="9"/>
      <c r="B656" s="1"/>
      <c r="C656" s="62">
        <v>13</v>
      </c>
      <c r="D656" s="1"/>
      <c r="E656" s="62" t="s">
        <v>263</v>
      </c>
      <c r="F656" s="1"/>
      <c r="G656" s="63" t="s">
        <v>122</v>
      </c>
      <c r="H656" s="64">
        <v>0</v>
      </c>
      <c r="I656" s="63" t="s">
        <v>123</v>
      </c>
      <c r="J656" s="65">
        <f>(L656-H656)</f>
        <v>0</v>
      </c>
      <c r="K656" s="63" t="s">
        <v>124</v>
      </c>
      <c r="L656" s="66">
        <v>0</v>
      </c>
      <c r="M656" s="12"/>
      <c r="N656" s="2"/>
      <c r="O656" s="2"/>
      <c r="P656" s="2"/>
      <c r="Q656" s="33">
        <f>0+Q601+Q606+Q611+Q616+Q621+Q626+Q631+Q636+Q641+Q646+Q651</f>
        <v>0</v>
      </c>
      <c r="R656" s="27">
        <f>0+R601+R606+R611+R616+R621+R626+R631+R636+R641+R646+R651</f>
        <v>0</v>
      </c>
      <c r="S656" s="67">
        <f>Q656*(1+J656)+R656</f>
        <v>0</v>
      </c>
    </row>
    <row r="657" thickTop="1" thickBot="1" ht="25" customHeight="1">
      <c r="A657" s="9"/>
      <c r="B657" s="68"/>
      <c r="C657" s="68"/>
      <c r="D657" s="68"/>
      <c r="E657" s="68"/>
      <c r="F657" s="68"/>
      <c r="G657" s="69" t="s">
        <v>125</v>
      </c>
      <c r="H657" s="70">
        <v>0</v>
      </c>
      <c r="I657" s="69" t="s">
        <v>126</v>
      </c>
      <c r="J657" s="71">
        <v>0</v>
      </c>
      <c r="K657" s="69" t="s">
        <v>127</v>
      </c>
      <c r="L657" s="72">
        <v>0</v>
      </c>
      <c r="M657" s="12"/>
      <c r="N657" s="2"/>
      <c r="O657" s="2"/>
      <c r="P657" s="2"/>
      <c r="Q657" s="2"/>
    </row>
    <row r="658" ht="40" customHeight="1">
      <c r="A658" s="9"/>
      <c r="B658" s="73" t="s">
        <v>512</v>
      </c>
      <c r="C658" s="1"/>
      <c r="D658" s="1"/>
      <c r="E658" s="1"/>
      <c r="F658" s="1"/>
      <c r="G658" s="1"/>
      <c r="H658" s="43"/>
      <c r="I658" s="1"/>
      <c r="J658" s="43"/>
      <c r="K658" s="1"/>
      <c r="L658" s="1"/>
      <c r="M658" s="12"/>
      <c r="N658" s="2"/>
      <c r="O658" s="2"/>
      <c r="P658" s="2"/>
      <c r="Q658" s="2"/>
    </row>
    <row r="659">
      <c r="A659" s="9"/>
      <c r="B659" s="44">
        <v>12</v>
      </c>
      <c r="C659" s="45" t="s">
        <v>513</v>
      </c>
      <c r="D659" s="45" t="s">
        <v>7</v>
      </c>
      <c r="E659" s="45" t="s">
        <v>514</v>
      </c>
      <c r="F659" s="45" t="s">
        <v>7</v>
      </c>
      <c r="G659" s="46" t="s">
        <v>172</v>
      </c>
      <c r="H659" s="47">
        <v>7</v>
      </c>
      <c r="I659" s="25">
        <v>0</v>
      </c>
      <c r="J659" s="48">
        <v>0</v>
      </c>
      <c r="K659" s="49">
        <v>0.20999999999999999</v>
      </c>
      <c r="L659" s="50">
        <v>0</v>
      </c>
      <c r="M659" s="12"/>
      <c r="N659" s="2"/>
      <c r="O659" s="2"/>
      <c r="P659" s="2"/>
      <c r="Q659" s="33">
        <f>IF(ISNUMBER(K659),IF(H659&gt;0,IF(I659&gt;0,J659,0),0),0)</f>
        <v>0</v>
      </c>
      <c r="R659" s="27">
        <f>IF(ISNUMBER(K659)=FALSE,J659,0)</f>
        <v>0</v>
      </c>
    </row>
    <row r="660">
      <c r="A660" s="9"/>
      <c r="B660" s="51" t="s">
        <v>57</v>
      </c>
      <c r="C660" s="1"/>
      <c r="D660" s="1"/>
      <c r="E660" s="52" t="s">
        <v>515</v>
      </c>
      <c r="F660" s="1"/>
      <c r="G660" s="1"/>
      <c r="H660" s="43"/>
      <c r="I660" s="1"/>
      <c r="J660" s="43"/>
      <c r="K660" s="1"/>
      <c r="L660" s="1"/>
      <c r="M660" s="12"/>
      <c r="N660" s="2"/>
      <c r="O660" s="2"/>
      <c r="P660" s="2"/>
      <c r="Q660" s="2"/>
    </row>
    <row r="661">
      <c r="A661" s="9"/>
      <c r="B661" s="51" t="s">
        <v>58</v>
      </c>
      <c r="C661" s="1"/>
      <c r="D661" s="1"/>
      <c r="E661" s="52" t="s">
        <v>7</v>
      </c>
      <c r="F661" s="1"/>
      <c r="G661" s="1"/>
      <c r="H661" s="43"/>
      <c r="I661" s="1"/>
      <c r="J661" s="43"/>
      <c r="K661" s="1"/>
      <c r="L661" s="1"/>
      <c r="M661" s="12"/>
      <c r="N661" s="2"/>
      <c r="O661" s="2"/>
      <c r="P661" s="2"/>
      <c r="Q661" s="2"/>
    </row>
    <row r="662">
      <c r="A662" s="9"/>
      <c r="B662" s="51" t="s">
        <v>60</v>
      </c>
      <c r="C662" s="1"/>
      <c r="D662" s="1"/>
      <c r="E662" s="52" t="s">
        <v>7</v>
      </c>
      <c r="F662" s="1"/>
      <c r="G662" s="1"/>
      <c r="H662" s="43"/>
      <c r="I662" s="1"/>
      <c r="J662" s="43"/>
      <c r="K662" s="1"/>
      <c r="L662" s="1"/>
      <c r="M662" s="12"/>
      <c r="N662" s="2"/>
      <c r="O662" s="2"/>
      <c r="P662" s="2"/>
      <c r="Q662" s="2"/>
    </row>
    <row r="663" thickBot="1">
      <c r="A663" s="9"/>
      <c r="B663" s="53" t="s">
        <v>61</v>
      </c>
      <c r="C663" s="54"/>
      <c r="D663" s="54"/>
      <c r="E663" s="55" t="s">
        <v>279</v>
      </c>
      <c r="F663" s="54"/>
      <c r="G663" s="54"/>
      <c r="H663" s="56"/>
      <c r="I663" s="54"/>
      <c r="J663" s="56"/>
      <c r="K663" s="54"/>
      <c r="L663" s="54"/>
      <c r="M663" s="12"/>
      <c r="N663" s="2"/>
      <c r="O663" s="2"/>
      <c r="P663" s="2"/>
      <c r="Q663" s="2"/>
    </row>
    <row r="664" thickTop="1">
      <c r="A664" s="9"/>
      <c r="B664" s="44">
        <v>13</v>
      </c>
      <c r="C664" s="45" t="s">
        <v>516</v>
      </c>
      <c r="D664" s="45" t="s">
        <v>7</v>
      </c>
      <c r="E664" s="45" t="s">
        <v>517</v>
      </c>
      <c r="F664" s="45" t="s">
        <v>7</v>
      </c>
      <c r="G664" s="46" t="s">
        <v>162</v>
      </c>
      <c r="H664" s="57">
        <v>6</v>
      </c>
      <c r="I664" s="58">
        <v>0</v>
      </c>
      <c r="J664" s="59">
        <v>0</v>
      </c>
      <c r="K664" s="60">
        <v>0.20999999999999999</v>
      </c>
      <c r="L664" s="61">
        <v>0</v>
      </c>
      <c r="M664" s="12"/>
      <c r="N664" s="2"/>
      <c r="O664" s="2"/>
      <c r="P664" s="2"/>
      <c r="Q664" s="33">
        <f>IF(ISNUMBER(K664),IF(H664&gt;0,IF(I664&gt;0,J664,0),0),0)</f>
        <v>0</v>
      </c>
      <c r="R664" s="27">
        <f>IF(ISNUMBER(K664)=FALSE,J664,0)</f>
        <v>0</v>
      </c>
    </row>
    <row r="665">
      <c r="A665" s="9"/>
      <c r="B665" s="51" t="s">
        <v>57</v>
      </c>
      <c r="C665" s="1"/>
      <c r="D665" s="1"/>
      <c r="E665" s="52" t="s">
        <v>518</v>
      </c>
      <c r="F665" s="1"/>
      <c r="G665" s="1"/>
      <c r="H665" s="43"/>
      <c r="I665" s="1"/>
      <c r="J665" s="43"/>
      <c r="K665" s="1"/>
      <c r="L665" s="1"/>
      <c r="M665" s="12"/>
      <c r="N665" s="2"/>
      <c r="O665" s="2"/>
      <c r="P665" s="2"/>
      <c r="Q665" s="2"/>
    </row>
    <row r="666">
      <c r="A666" s="9"/>
      <c r="B666" s="51" t="s">
        <v>58</v>
      </c>
      <c r="C666" s="1"/>
      <c r="D666" s="1"/>
      <c r="E666" s="52" t="s">
        <v>7</v>
      </c>
      <c r="F666" s="1"/>
      <c r="G666" s="1"/>
      <c r="H666" s="43"/>
      <c r="I666" s="1"/>
      <c r="J666" s="43"/>
      <c r="K666" s="1"/>
      <c r="L666" s="1"/>
      <c r="M666" s="12"/>
      <c r="N666" s="2"/>
      <c r="O666" s="2"/>
      <c r="P666" s="2"/>
      <c r="Q666" s="2"/>
    </row>
    <row r="667">
      <c r="A667" s="9"/>
      <c r="B667" s="51" t="s">
        <v>60</v>
      </c>
      <c r="C667" s="1"/>
      <c r="D667" s="1"/>
      <c r="E667" s="52" t="s">
        <v>7</v>
      </c>
      <c r="F667" s="1"/>
      <c r="G667" s="1"/>
      <c r="H667" s="43"/>
      <c r="I667" s="1"/>
      <c r="J667" s="43"/>
      <c r="K667" s="1"/>
      <c r="L667" s="1"/>
      <c r="M667" s="12"/>
      <c r="N667" s="2"/>
      <c r="O667" s="2"/>
      <c r="P667" s="2"/>
      <c r="Q667" s="2"/>
    </row>
    <row r="668" thickBot="1">
      <c r="A668" s="9"/>
      <c r="B668" s="53" t="s">
        <v>61</v>
      </c>
      <c r="C668" s="54"/>
      <c r="D668" s="54"/>
      <c r="E668" s="55" t="s">
        <v>279</v>
      </c>
      <c r="F668" s="54"/>
      <c r="G668" s="54"/>
      <c r="H668" s="56"/>
      <c r="I668" s="54"/>
      <c r="J668" s="56"/>
      <c r="K668" s="54"/>
      <c r="L668" s="54"/>
      <c r="M668" s="12"/>
      <c r="N668" s="2"/>
      <c r="O668" s="2"/>
      <c r="P668" s="2"/>
      <c r="Q668" s="2"/>
    </row>
    <row r="669" thickTop="1">
      <c r="A669" s="9"/>
      <c r="B669" s="44">
        <v>14</v>
      </c>
      <c r="C669" s="45" t="s">
        <v>519</v>
      </c>
      <c r="D669" s="45" t="s">
        <v>7</v>
      </c>
      <c r="E669" s="45" t="s">
        <v>520</v>
      </c>
      <c r="F669" s="45" t="s">
        <v>7</v>
      </c>
      <c r="G669" s="46" t="s">
        <v>162</v>
      </c>
      <c r="H669" s="57">
        <v>6</v>
      </c>
      <c r="I669" s="58">
        <v>0</v>
      </c>
      <c r="J669" s="59">
        <v>0</v>
      </c>
      <c r="K669" s="60">
        <v>0.20999999999999999</v>
      </c>
      <c r="L669" s="61">
        <v>0</v>
      </c>
      <c r="M669" s="12"/>
      <c r="N669" s="2"/>
      <c r="O669" s="2"/>
      <c r="P669" s="2"/>
      <c r="Q669" s="33">
        <f>IF(ISNUMBER(K669),IF(H669&gt;0,IF(I669&gt;0,J669,0),0),0)</f>
        <v>0</v>
      </c>
      <c r="R669" s="27">
        <f>IF(ISNUMBER(K669)=FALSE,J669,0)</f>
        <v>0</v>
      </c>
    </row>
    <row r="670">
      <c r="A670" s="9"/>
      <c r="B670" s="51" t="s">
        <v>57</v>
      </c>
      <c r="C670" s="1"/>
      <c r="D670" s="1"/>
      <c r="E670" s="52" t="s">
        <v>521</v>
      </c>
      <c r="F670" s="1"/>
      <c r="G670" s="1"/>
      <c r="H670" s="43"/>
      <c r="I670" s="1"/>
      <c r="J670" s="43"/>
      <c r="K670" s="1"/>
      <c r="L670" s="1"/>
      <c r="M670" s="12"/>
      <c r="N670" s="2"/>
      <c r="O670" s="2"/>
      <c r="P670" s="2"/>
      <c r="Q670" s="2"/>
    </row>
    <row r="671">
      <c r="A671" s="9"/>
      <c r="B671" s="51" t="s">
        <v>58</v>
      </c>
      <c r="C671" s="1"/>
      <c r="D671" s="1"/>
      <c r="E671" s="52" t="s">
        <v>7</v>
      </c>
      <c r="F671" s="1"/>
      <c r="G671" s="1"/>
      <c r="H671" s="43"/>
      <c r="I671" s="1"/>
      <c r="J671" s="43"/>
      <c r="K671" s="1"/>
      <c r="L671" s="1"/>
      <c r="M671" s="12"/>
      <c r="N671" s="2"/>
      <c r="O671" s="2"/>
      <c r="P671" s="2"/>
      <c r="Q671" s="2"/>
    </row>
    <row r="672">
      <c r="A672" s="9"/>
      <c r="B672" s="51" t="s">
        <v>60</v>
      </c>
      <c r="C672" s="1"/>
      <c r="D672" s="1"/>
      <c r="E672" s="52" t="s">
        <v>7</v>
      </c>
      <c r="F672" s="1"/>
      <c r="G672" s="1"/>
      <c r="H672" s="43"/>
      <c r="I672" s="1"/>
      <c r="J672" s="43"/>
      <c r="K672" s="1"/>
      <c r="L672" s="1"/>
      <c r="M672" s="12"/>
      <c r="N672" s="2"/>
      <c r="O672" s="2"/>
      <c r="P672" s="2"/>
      <c r="Q672" s="2"/>
    </row>
    <row r="673" thickBot="1">
      <c r="A673" s="9"/>
      <c r="B673" s="53" t="s">
        <v>61</v>
      </c>
      <c r="C673" s="54"/>
      <c r="D673" s="54"/>
      <c r="E673" s="55" t="s">
        <v>279</v>
      </c>
      <c r="F673" s="54"/>
      <c r="G673" s="54"/>
      <c r="H673" s="56"/>
      <c r="I673" s="54"/>
      <c r="J673" s="56"/>
      <c r="K673" s="54"/>
      <c r="L673" s="54"/>
      <c r="M673" s="12"/>
      <c r="N673" s="2"/>
      <c r="O673" s="2"/>
      <c r="P673" s="2"/>
      <c r="Q673" s="2"/>
    </row>
    <row r="674" thickTop="1" thickBot="1" ht="25" customHeight="1">
      <c r="A674" s="9"/>
      <c r="B674" s="1"/>
      <c r="C674" s="62">
        <v>1</v>
      </c>
      <c r="D674" s="1"/>
      <c r="E674" s="62" t="s">
        <v>264</v>
      </c>
      <c r="F674" s="1"/>
      <c r="G674" s="63" t="s">
        <v>122</v>
      </c>
      <c r="H674" s="64">
        <v>0</v>
      </c>
      <c r="I674" s="63" t="s">
        <v>123</v>
      </c>
      <c r="J674" s="65">
        <f>(L674-H674)</f>
        <v>0</v>
      </c>
      <c r="K674" s="63" t="s">
        <v>124</v>
      </c>
      <c r="L674" s="66">
        <v>0</v>
      </c>
      <c r="M674" s="12"/>
      <c r="N674" s="2"/>
      <c r="O674" s="2"/>
      <c r="P674" s="2"/>
      <c r="Q674" s="33">
        <f>0+Q659+Q664+Q669</f>
        <v>0</v>
      </c>
      <c r="R674" s="27">
        <f>0+R659+R664+R669</f>
        <v>0</v>
      </c>
      <c r="S674" s="67">
        <f>Q674*(1+J674)+R674</f>
        <v>0</v>
      </c>
    </row>
    <row r="675" thickTop="1" thickBot="1" ht="25" customHeight="1">
      <c r="A675" s="9"/>
      <c r="B675" s="68"/>
      <c r="C675" s="68"/>
      <c r="D675" s="68"/>
      <c r="E675" s="68"/>
      <c r="F675" s="68"/>
      <c r="G675" s="69" t="s">
        <v>125</v>
      </c>
      <c r="H675" s="70">
        <v>0</v>
      </c>
      <c r="I675" s="69" t="s">
        <v>126</v>
      </c>
      <c r="J675" s="71">
        <v>0</v>
      </c>
      <c r="K675" s="69" t="s">
        <v>127</v>
      </c>
      <c r="L675" s="72">
        <v>0</v>
      </c>
      <c r="M675" s="12"/>
      <c r="N675" s="2"/>
      <c r="O675" s="2"/>
      <c r="P675" s="2"/>
      <c r="Q675" s="2"/>
    </row>
    <row r="676" ht="40" customHeight="1">
      <c r="A676" s="9"/>
      <c r="B676" s="73" t="s">
        <v>522</v>
      </c>
      <c r="C676" s="1"/>
      <c r="D676" s="1"/>
      <c r="E676" s="1"/>
      <c r="F676" s="1"/>
      <c r="G676" s="1"/>
      <c r="H676" s="43"/>
      <c r="I676" s="1"/>
      <c r="J676" s="43"/>
      <c r="K676" s="1"/>
      <c r="L676" s="1"/>
      <c r="M676" s="12"/>
      <c r="N676" s="2"/>
      <c r="O676" s="2"/>
      <c r="P676" s="2"/>
      <c r="Q676" s="2"/>
    </row>
    <row r="677">
      <c r="A677" s="9"/>
      <c r="B677" s="44">
        <v>64</v>
      </c>
      <c r="C677" s="45" t="s">
        <v>523</v>
      </c>
      <c r="D677" s="45" t="s">
        <v>7</v>
      </c>
      <c r="E677" s="45" t="s">
        <v>524</v>
      </c>
      <c r="F677" s="45" t="s">
        <v>7</v>
      </c>
      <c r="G677" s="46" t="s">
        <v>64</v>
      </c>
      <c r="H677" s="47">
        <v>25</v>
      </c>
      <c r="I677" s="25">
        <v>0</v>
      </c>
      <c r="J677" s="48">
        <v>0</v>
      </c>
      <c r="K677" s="49">
        <v>0.20999999999999999</v>
      </c>
      <c r="L677" s="50">
        <v>0</v>
      </c>
      <c r="M677" s="12"/>
      <c r="N677" s="2"/>
      <c r="O677" s="2"/>
      <c r="P677" s="2"/>
      <c r="Q677" s="33">
        <f>IF(ISNUMBER(K677),IF(H677&gt;0,IF(I677&gt;0,J677,0),0),0)</f>
        <v>0</v>
      </c>
      <c r="R677" s="27">
        <f>IF(ISNUMBER(K677)=FALSE,J677,0)</f>
        <v>0</v>
      </c>
    </row>
    <row r="678">
      <c r="A678" s="9"/>
      <c r="B678" s="51" t="s">
        <v>57</v>
      </c>
      <c r="C678" s="1"/>
      <c r="D678" s="1"/>
      <c r="E678" s="52" t="s">
        <v>525</v>
      </c>
      <c r="F678" s="1"/>
      <c r="G678" s="1"/>
      <c r="H678" s="43"/>
      <c r="I678" s="1"/>
      <c r="J678" s="43"/>
      <c r="K678" s="1"/>
      <c r="L678" s="1"/>
      <c r="M678" s="12"/>
      <c r="N678" s="2"/>
      <c r="O678" s="2"/>
      <c r="P678" s="2"/>
      <c r="Q678" s="2"/>
    </row>
    <row r="679">
      <c r="A679" s="9"/>
      <c r="B679" s="51" t="s">
        <v>58</v>
      </c>
      <c r="C679" s="1"/>
      <c r="D679" s="1"/>
      <c r="E679" s="52" t="s">
        <v>7</v>
      </c>
      <c r="F679" s="1"/>
      <c r="G679" s="1"/>
      <c r="H679" s="43"/>
      <c r="I679" s="1"/>
      <c r="J679" s="43"/>
      <c r="K679" s="1"/>
      <c r="L679" s="1"/>
      <c r="M679" s="12"/>
      <c r="N679" s="2"/>
      <c r="O679" s="2"/>
      <c r="P679" s="2"/>
      <c r="Q679" s="2"/>
    </row>
    <row r="680">
      <c r="A680" s="9"/>
      <c r="B680" s="51" t="s">
        <v>60</v>
      </c>
      <c r="C680" s="1"/>
      <c r="D680" s="1"/>
      <c r="E680" s="52" t="s">
        <v>7</v>
      </c>
      <c r="F680" s="1"/>
      <c r="G680" s="1"/>
      <c r="H680" s="43"/>
      <c r="I680" s="1"/>
      <c r="J680" s="43"/>
      <c r="K680" s="1"/>
      <c r="L680" s="1"/>
      <c r="M680" s="12"/>
      <c r="N680" s="2"/>
      <c r="O680" s="2"/>
      <c r="P680" s="2"/>
      <c r="Q680" s="2"/>
    </row>
    <row r="681" thickBot="1">
      <c r="A681" s="9"/>
      <c r="B681" s="53" t="s">
        <v>61</v>
      </c>
      <c r="C681" s="54"/>
      <c r="D681" s="54"/>
      <c r="E681" s="55" t="s">
        <v>279</v>
      </c>
      <c r="F681" s="54"/>
      <c r="G681" s="54"/>
      <c r="H681" s="56"/>
      <c r="I681" s="54"/>
      <c r="J681" s="56"/>
      <c r="K681" s="54"/>
      <c r="L681" s="54"/>
      <c r="M681" s="12"/>
      <c r="N681" s="2"/>
      <c r="O681" s="2"/>
      <c r="P681" s="2"/>
      <c r="Q681" s="2"/>
    </row>
    <row r="682" thickTop="1">
      <c r="A682" s="9"/>
      <c r="B682" s="44">
        <v>91</v>
      </c>
      <c r="C682" s="45" t="s">
        <v>526</v>
      </c>
      <c r="D682" s="45" t="s">
        <v>7</v>
      </c>
      <c r="E682" s="45" t="s">
        <v>527</v>
      </c>
      <c r="F682" s="45" t="s">
        <v>7</v>
      </c>
      <c r="G682" s="46" t="s">
        <v>64</v>
      </c>
      <c r="H682" s="57">
        <v>0.059999999999999998</v>
      </c>
      <c r="I682" s="58">
        <v>0</v>
      </c>
      <c r="J682" s="59">
        <v>0</v>
      </c>
      <c r="K682" s="60">
        <v>0.20999999999999999</v>
      </c>
      <c r="L682" s="61">
        <v>0</v>
      </c>
      <c r="M682" s="12"/>
      <c r="N682" s="2"/>
      <c r="O682" s="2"/>
      <c r="P682" s="2"/>
      <c r="Q682" s="33">
        <f>IF(ISNUMBER(K682),IF(H682&gt;0,IF(I682&gt;0,J682,0),0),0)</f>
        <v>0</v>
      </c>
      <c r="R682" s="27">
        <f>IF(ISNUMBER(K682)=FALSE,J682,0)</f>
        <v>0</v>
      </c>
    </row>
    <row r="683">
      <c r="A683" s="9"/>
      <c r="B683" s="51" t="s">
        <v>57</v>
      </c>
      <c r="C683" s="1"/>
      <c r="D683" s="1"/>
      <c r="E683" s="52" t="s">
        <v>528</v>
      </c>
      <c r="F683" s="1"/>
      <c r="G683" s="1"/>
      <c r="H683" s="43"/>
      <c r="I683" s="1"/>
      <c r="J683" s="43"/>
      <c r="K683" s="1"/>
      <c r="L683" s="1"/>
      <c r="M683" s="12"/>
      <c r="N683" s="2"/>
      <c r="O683" s="2"/>
      <c r="P683" s="2"/>
      <c r="Q683" s="2"/>
    </row>
    <row r="684">
      <c r="A684" s="9"/>
      <c r="B684" s="51" t="s">
        <v>58</v>
      </c>
      <c r="C684" s="1"/>
      <c r="D684" s="1"/>
      <c r="E684" s="52" t="s">
        <v>7</v>
      </c>
      <c r="F684" s="1"/>
      <c r="G684" s="1"/>
      <c r="H684" s="43"/>
      <c r="I684" s="1"/>
      <c r="J684" s="43"/>
      <c r="K684" s="1"/>
      <c r="L684" s="1"/>
      <c r="M684" s="12"/>
      <c r="N684" s="2"/>
      <c r="O684" s="2"/>
      <c r="P684" s="2"/>
      <c r="Q684" s="2"/>
    </row>
    <row r="685">
      <c r="A685" s="9"/>
      <c r="B685" s="51" t="s">
        <v>60</v>
      </c>
      <c r="C685" s="1"/>
      <c r="D685" s="1"/>
      <c r="E685" s="52" t="s">
        <v>7</v>
      </c>
      <c r="F685" s="1"/>
      <c r="G685" s="1"/>
      <c r="H685" s="43"/>
      <c r="I685" s="1"/>
      <c r="J685" s="43"/>
      <c r="K685" s="1"/>
      <c r="L685" s="1"/>
      <c r="M685" s="12"/>
      <c r="N685" s="2"/>
      <c r="O685" s="2"/>
      <c r="P685" s="2"/>
      <c r="Q685" s="2"/>
    </row>
    <row r="686" thickBot="1">
      <c r="A686" s="9"/>
      <c r="B686" s="53" t="s">
        <v>61</v>
      </c>
      <c r="C686" s="54"/>
      <c r="D686" s="54"/>
      <c r="E686" s="55" t="s">
        <v>279</v>
      </c>
      <c r="F686" s="54"/>
      <c r="G686" s="54"/>
      <c r="H686" s="56"/>
      <c r="I686" s="54"/>
      <c r="J686" s="56"/>
      <c r="K686" s="54"/>
      <c r="L686" s="54"/>
      <c r="M686" s="12"/>
      <c r="N686" s="2"/>
      <c r="O686" s="2"/>
      <c r="P686" s="2"/>
      <c r="Q686" s="2"/>
    </row>
    <row r="687" thickTop="1" thickBot="1" ht="25" customHeight="1">
      <c r="A687" s="9"/>
      <c r="B687" s="1"/>
      <c r="C687" s="62" t="s">
        <v>265</v>
      </c>
      <c r="D687" s="1"/>
      <c r="E687" s="62" t="s">
        <v>266</v>
      </c>
      <c r="F687" s="1"/>
      <c r="G687" s="63" t="s">
        <v>122</v>
      </c>
      <c r="H687" s="64">
        <v>0</v>
      </c>
      <c r="I687" s="63" t="s">
        <v>123</v>
      </c>
      <c r="J687" s="65">
        <f>(L687-H687)</f>
        <v>0</v>
      </c>
      <c r="K687" s="63" t="s">
        <v>124</v>
      </c>
      <c r="L687" s="66">
        <v>0</v>
      </c>
      <c r="M687" s="12"/>
      <c r="N687" s="2"/>
      <c r="O687" s="2"/>
      <c r="P687" s="2"/>
      <c r="Q687" s="33">
        <f>0+Q677+Q682</f>
        <v>0</v>
      </c>
      <c r="R687" s="27">
        <f>0+R677+R682</f>
        <v>0</v>
      </c>
      <c r="S687" s="67">
        <f>Q687*(1+J687)+R687</f>
        <v>0</v>
      </c>
    </row>
    <row r="688" thickTop="1" thickBot="1" ht="25" customHeight="1">
      <c r="A688" s="9"/>
      <c r="B688" s="68"/>
      <c r="C688" s="68"/>
      <c r="D688" s="68"/>
      <c r="E688" s="68"/>
      <c r="F688" s="68"/>
      <c r="G688" s="69" t="s">
        <v>125</v>
      </c>
      <c r="H688" s="70">
        <v>0</v>
      </c>
      <c r="I688" s="69" t="s">
        <v>126</v>
      </c>
      <c r="J688" s="71">
        <v>0</v>
      </c>
      <c r="K688" s="69" t="s">
        <v>127</v>
      </c>
      <c r="L688" s="72">
        <v>0</v>
      </c>
      <c r="M688" s="12"/>
      <c r="N688" s="2"/>
      <c r="O688" s="2"/>
      <c r="P688" s="2"/>
      <c r="Q688" s="2"/>
    </row>
    <row r="689" ht="40" customHeight="1">
      <c r="A689" s="9"/>
      <c r="B689" s="73" t="s">
        <v>529</v>
      </c>
      <c r="C689" s="1"/>
      <c r="D689" s="1"/>
      <c r="E689" s="1"/>
      <c r="F689" s="1"/>
      <c r="G689" s="1"/>
      <c r="H689" s="43"/>
      <c r="I689" s="1"/>
      <c r="J689" s="43"/>
      <c r="K689" s="1"/>
      <c r="L689" s="1"/>
      <c r="M689" s="12"/>
      <c r="N689" s="2"/>
      <c r="O689" s="2"/>
      <c r="P689" s="2"/>
      <c r="Q689" s="2"/>
    </row>
    <row r="690">
      <c r="A690" s="9"/>
      <c r="B690" s="44">
        <v>2</v>
      </c>
      <c r="C690" s="45" t="s">
        <v>530</v>
      </c>
      <c r="D690" s="45" t="s">
        <v>7</v>
      </c>
      <c r="E690" s="45" t="s">
        <v>531</v>
      </c>
      <c r="F690" s="45" t="s">
        <v>7</v>
      </c>
      <c r="G690" s="46" t="s">
        <v>211</v>
      </c>
      <c r="H690" s="47">
        <v>6</v>
      </c>
      <c r="I690" s="25">
        <v>0</v>
      </c>
      <c r="J690" s="48">
        <v>0</v>
      </c>
      <c r="K690" s="49">
        <v>0.20999999999999999</v>
      </c>
      <c r="L690" s="50">
        <v>0</v>
      </c>
      <c r="M690" s="12"/>
      <c r="N690" s="2"/>
      <c r="O690" s="2"/>
      <c r="P690" s="2"/>
      <c r="Q690" s="33">
        <f>IF(ISNUMBER(K690),IF(H690&gt;0,IF(I690&gt;0,J690,0),0),0)</f>
        <v>0</v>
      </c>
      <c r="R690" s="27">
        <f>IF(ISNUMBER(K690)=FALSE,J690,0)</f>
        <v>0</v>
      </c>
    </row>
    <row r="691">
      <c r="A691" s="9"/>
      <c r="B691" s="51" t="s">
        <v>57</v>
      </c>
      <c r="C691" s="1"/>
      <c r="D691" s="1"/>
      <c r="E691" s="52" t="s">
        <v>532</v>
      </c>
      <c r="F691" s="1"/>
      <c r="G691" s="1"/>
      <c r="H691" s="43"/>
      <c r="I691" s="1"/>
      <c r="J691" s="43"/>
      <c r="K691" s="1"/>
      <c r="L691" s="1"/>
      <c r="M691" s="12"/>
      <c r="N691" s="2"/>
      <c r="O691" s="2"/>
      <c r="P691" s="2"/>
      <c r="Q691" s="2"/>
    </row>
    <row r="692">
      <c r="A692" s="9"/>
      <c r="B692" s="51" t="s">
        <v>58</v>
      </c>
      <c r="C692" s="1"/>
      <c r="D692" s="1"/>
      <c r="E692" s="52" t="s">
        <v>7</v>
      </c>
      <c r="F692" s="1"/>
      <c r="G692" s="1"/>
      <c r="H692" s="43"/>
      <c r="I692" s="1"/>
      <c r="J692" s="43"/>
      <c r="K692" s="1"/>
      <c r="L692" s="1"/>
      <c r="M692" s="12"/>
      <c r="N692" s="2"/>
      <c r="O692" s="2"/>
      <c r="P692" s="2"/>
      <c r="Q692" s="2"/>
    </row>
    <row r="693">
      <c r="A693" s="9"/>
      <c r="B693" s="51" t="s">
        <v>60</v>
      </c>
      <c r="C693" s="1"/>
      <c r="D693" s="1"/>
      <c r="E693" s="52" t="s">
        <v>7</v>
      </c>
      <c r="F693" s="1"/>
      <c r="G693" s="1"/>
      <c r="H693" s="43"/>
      <c r="I693" s="1"/>
      <c r="J693" s="43"/>
      <c r="K693" s="1"/>
      <c r="L693" s="1"/>
      <c r="M693" s="12"/>
      <c r="N693" s="2"/>
      <c r="O693" s="2"/>
      <c r="P693" s="2"/>
      <c r="Q693" s="2"/>
    </row>
    <row r="694" thickBot="1">
      <c r="A694" s="9"/>
      <c r="B694" s="53" t="s">
        <v>61</v>
      </c>
      <c r="C694" s="54"/>
      <c r="D694" s="54"/>
      <c r="E694" s="55" t="s">
        <v>421</v>
      </c>
      <c r="F694" s="54"/>
      <c r="G694" s="54"/>
      <c r="H694" s="56"/>
      <c r="I694" s="54"/>
      <c r="J694" s="56"/>
      <c r="K694" s="54"/>
      <c r="L694" s="54"/>
      <c r="M694" s="12"/>
      <c r="N694" s="2"/>
      <c r="O694" s="2"/>
      <c r="P694" s="2"/>
      <c r="Q694" s="2"/>
    </row>
    <row r="695" thickTop="1">
      <c r="A695" s="9"/>
      <c r="B695" s="44">
        <v>3</v>
      </c>
      <c r="C695" s="45" t="s">
        <v>533</v>
      </c>
      <c r="D695" s="45" t="s">
        <v>7</v>
      </c>
      <c r="E695" s="45" t="s">
        <v>534</v>
      </c>
      <c r="F695" s="45" t="s">
        <v>7</v>
      </c>
      <c r="G695" s="46" t="s">
        <v>535</v>
      </c>
      <c r="H695" s="57">
        <v>0.23599999999999999</v>
      </c>
      <c r="I695" s="58">
        <v>0</v>
      </c>
      <c r="J695" s="59">
        <v>0</v>
      </c>
      <c r="K695" s="60">
        <v>0.20999999999999999</v>
      </c>
      <c r="L695" s="61">
        <v>0</v>
      </c>
      <c r="M695" s="12"/>
      <c r="N695" s="2"/>
      <c r="O695" s="2"/>
      <c r="P695" s="2"/>
      <c r="Q695" s="33">
        <f>IF(ISNUMBER(K695),IF(H695&gt;0,IF(I695&gt;0,J695,0),0),0)</f>
        <v>0</v>
      </c>
      <c r="R695" s="27">
        <f>IF(ISNUMBER(K695)=FALSE,J695,0)</f>
        <v>0</v>
      </c>
    </row>
    <row r="696">
      <c r="A696" s="9"/>
      <c r="B696" s="51" t="s">
        <v>57</v>
      </c>
      <c r="C696" s="1"/>
      <c r="D696" s="1"/>
      <c r="E696" s="52" t="s">
        <v>536</v>
      </c>
      <c r="F696" s="1"/>
      <c r="G696" s="1"/>
      <c r="H696" s="43"/>
      <c r="I696" s="1"/>
      <c r="J696" s="43"/>
      <c r="K696" s="1"/>
      <c r="L696" s="1"/>
      <c r="M696" s="12"/>
      <c r="N696" s="2"/>
      <c r="O696" s="2"/>
      <c r="P696" s="2"/>
      <c r="Q696" s="2"/>
    </row>
    <row r="697">
      <c r="A697" s="9"/>
      <c r="B697" s="51" t="s">
        <v>58</v>
      </c>
      <c r="C697" s="1"/>
      <c r="D697" s="1"/>
      <c r="E697" s="52" t="s">
        <v>7</v>
      </c>
      <c r="F697" s="1"/>
      <c r="G697" s="1"/>
      <c r="H697" s="43"/>
      <c r="I697" s="1"/>
      <c r="J697" s="43"/>
      <c r="K697" s="1"/>
      <c r="L697" s="1"/>
      <c r="M697" s="12"/>
      <c r="N697" s="2"/>
      <c r="O697" s="2"/>
      <c r="P697" s="2"/>
      <c r="Q697" s="2"/>
    </row>
    <row r="698">
      <c r="A698" s="9"/>
      <c r="B698" s="51" t="s">
        <v>60</v>
      </c>
      <c r="C698" s="1"/>
      <c r="D698" s="1"/>
      <c r="E698" s="52" t="s">
        <v>7</v>
      </c>
      <c r="F698" s="1"/>
      <c r="G698" s="1"/>
      <c r="H698" s="43"/>
      <c r="I698" s="1"/>
      <c r="J698" s="43"/>
      <c r="K698" s="1"/>
      <c r="L698" s="1"/>
      <c r="M698" s="12"/>
      <c r="N698" s="2"/>
      <c r="O698" s="2"/>
      <c r="P698" s="2"/>
      <c r="Q698" s="2"/>
    </row>
    <row r="699" thickBot="1">
      <c r="A699" s="9"/>
      <c r="B699" s="53" t="s">
        <v>61</v>
      </c>
      <c r="C699" s="54"/>
      <c r="D699" s="54"/>
      <c r="E699" s="55" t="s">
        <v>421</v>
      </c>
      <c r="F699" s="54"/>
      <c r="G699" s="54"/>
      <c r="H699" s="56"/>
      <c r="I699" s="54"/>
      <c r="J699" s="56"/>
      <c r="K699" s="54"/>
      <c r="L699" s="54"/>
      <c r="M699" s="12"/>
      <c r="N699" s="2"/>
      <c r="O699" s="2"/>
      <c r="P699" s="2"/>
      <c r="Q699" s="2"/>
    </row>
    <row r="700" thickTop="1">
      <c r="A700" s="9"/>
      <c r="B700" s="44">
        <v>4</v>
      </c>
      <c r="C700" s="45" t="s">
        <v>537</v>
      </c>
      <c r="D700" s="45" t="s">
        <v>7</v>
      </c>
      <c r="E700" s="45" t="s">
        <v>538</v>
      </c>
      <c r="F700" s="45" t="s">
        <v>7</v>
      </c>
      <c r="G700" s="46" t="s">
        <v>535</v>
      </c>
      <c r="H700" s="57">
        <v>0.23599999999999999</v>
      </c>
      <c r="I700" s="58">
        <v>0</v>
      </c>
      <c r="J700" s="59">
        <v>0</v>
      </c>
      <c r="K700" s="60">
        <v>0.20999999999999999</v>
      </c>
      <c r="L700" s="61">
        <v>0</v>
      </c>
      <c r="M700" s="12"/>
      <c r="N700" s="2"/>
      <c r="O700" s="2"/>
      <c r="P700" s="2"/>
      <c r="Q700" s="33">
        <f>IF(ISNUMBER(K700),IF(H700&gt;0,IF(I700&gt;0,J700,0),0),0)</f>
        <v>0</v>
      </c>
      <c r="R700" s="27">
        <f>IF(ISNUMBER(K700)=FALSE,J700,0)</f>
        <v>0</v>
      </c>
    </row>
    <row r="701">
      <c r="A701" s="9"/>
      <c r="B701" s="51" t="s">
        <v>57</v>
      </c>
      <c r="C701" s="1"/>
      <c r="D701" s="1"/>
      <c r="E701" s="52" t="s">
        <v>539</v>
      </c>
      <c r="F701" s="1"/>
      <c r="G701" s="1"/>
      <c r="H701" s="43"/>
      <c r="I701" s="1"/>
      <c r="J701" s="43"/>
      <c r="K701" s="1"/>
      <c r="L701" s="1"/>
      <c r="M701" s="12"/>
      <c r="N701" s="2"/>
      <c r="O701" s="2"/>
      <c r="P701" s="2"/>
      <c r="Q701" s="2"/>
    </row>
    <row r="702">
      <c r="A702" s="9"/>
      <c r="B702" s="51" t="s">
        <v>58</v>
      </c>
      <c r="C702" s="1"/>
      <c r="D702" s="1"/>
      <c r="E702" s="52" t="s">
        <v>7</v>
      </c>
      <c r="F702" s="1"/>
      <c r="G702" s="1"/>
      <c r="H702" s="43"/>
      <c r="I702" s="1"/>
      <c r="J702" s="43"/>
      <c r="K702" s="1"/>
      <c r="L702" s="1"/>
      <c r="M702" s="12"/>
      <c r="N702" s="2"/>
      <c r="O702" s="2"/>
      <c r="P702" s="2"/>
      <c r="Q702" s="2"/>
    </row>
    <row r="703">
      <c r="A703" s="9"/>
      <c r="B703" s="51" t="s">
        <v>60</v>
      </c>
      <c r="C703" s="1"/>
      <c r="D703" s="1"/>
      <c r="E703" s="52" t="s">
        <v>7</v>
      </c>
      <c r="F703" s="1"/>
      <c r="G703" s="1"/>
      <c r="H703" s="43"/>
      <c r="I703" s="1"/>
      <c r="J703" s="43"/>
      <c r="K703" s="1"/>
      <c r="L703" s="1"/>
      <c r="M703" s="12"/>
      <c r="N703" s="2"/>
      <c r="O703" s="2"/>
      <c r="P703" s="2"/>
      <c r="Q703" s="2"/>
    </row>
    <row r="704" thickBot="1">
      <c r="A704" s="9"/>
      <c r="B704" s="53" t="s">
        <v>61</v>
      </c>
      <c r="C704" s="54"/>
      <c r="D704" s="54"/>
      <c r="E704" s="55" t="s">
        <v>421</v>
      </c>
      <c r="F704" s="54"/>
      <c r="G704" s="54"/>
      <c r="H704" s="56"/>
      <c r="I704" s="54"/>
      <c r="J704" s="56"/>
      <c r="K704" s="54"/>
      <c r="L704" s="54"/>
      <c r="M704" s="12"/>
      <c r="N704" s="2"/>
      <c r="O704" s="2"/>
      <c r="P704" s="2"/>
      <c r="Q704" s="2"/>
    </row>
    <row r="705" thickTop="1" thickBot="1" ht="25" customHeight="1">
      <c r="A705" s="9"/>
      <c r="B705" s="1"/>
      <c r="C705" s="62" t="s">
        <v>267</v>
      </c>
      <c r="D705" s="1"/>
      <c r="E705" s="62" t="s">
        <v>268</v>
      </c>
      <c r="F705" s="1"/>
      <c r="G705" s="63" t="s">
        <v>122</v>
      </c>
      <c r="H705" s="64">
        <v>0</v>
      </c>
      <c r="I705" s="63" t="s">
        <v>123</v>
      </c>
      <c r="J705" s="65">
        <f>(L705-H705)</f>
        <v>0</v>
      </c>
      <c r="K705" s="63" t="s">
        <v>124</v>
      </c>
      <c r="L705" s="66">
        <v>0</v>
      </c>
      <c r="M705" s="12"/>
      <c r="N705" s="2"/>
      <c r="O705" s="2"/>
      <c r="P705" s="2"/>
      <c r="Q705" s="33">
        <f>0+Q690+Q695+Q700</f>
        <v>0</v>
      </c>
      <c r="R705" s="27">
        <f>0+R690+R695+R700</f>
        <v>0</v>
      </c>
      <c r="S705" s="67">
        <f>Q705*(1+J705)+R705</f>
        <v>0</v>
      </c>
    </row>
    <row r="706" thickTop="1" thickBot="1" ht="25" customHeight="1">
      <c r="A706" s="9"/>
      <c r="B706" s="68"/>
      <c r="C706" s="68"/>
      <c r="D706" s="68"/>
      <c r="E706" s="68"/>
      <c r="F706" s="68"/>
      <c r="G706" s="69" t="s">
        <v>125</v>
      </c>
      <c r="H706" s="70">
        <v>0</v>
      </c>
      <c r="I706" s="69" t="s">
        <v>126</v>
      </c>
      <c r="J706" s="71">
        <v>0</v>
      </c>
      <c r="K706" s="69" t="s">
        <v>127</v>
      </c>
      <c r="L706" s="72">
        <v>0</v>
      </c>
      <c r="M706" s="12"/>
      <c r="N706" s="2"/>
      <c r="O706" s="2"/>
      <c r="P706" s="2"/>
      <c r="Q706" s="2"/>
    </row>
    <row r="707" ht="40" customHeight="1">
      <c r="A707" s="9"/>
      <c r="B707" s="73" t="s">
        <v>540</v>
      </c>
      <c r="C707" s="1"/>
      <c r="D707" s="1"/>
      <c r="E707" s="1"/>
      <c r="F707" s="1"/>
      <c r="G707" s="1"/>
      <c r="H707" s="43"/>
      <c r="I707" s="1"/>
      <c r="J707" s="43"/>
      <c r="K707" s="1"/>
      <c r="L707" s="1"/>
      <c r="M707" s="12"/>
      <c r="N707" s="2"/>
      <c r="O707" s="2"/>
      <c r="P707" s="2"/>
      <c r="Q707" s="2"/>
    </row>
    <row r="708">
      <c r="A708" s="9"/>
      <c r="B708" s="44">
        <v>5</v>
      </c>
      <c r="C708" s="45" t="s">
        <v>541</v>
      </c>
      <c r="D708" s="45" t="s">
        <v>7</v>
      </c>
      <c r="E708" s="45" t="s">
        <v>542</v>
      </c>
      <c r="F708" s="45" t="s">
        <v>7</v>
      </c>
      <c r="G708" s="46" t="s">
        <v>535</v>
      </c>
      <c r="H708" s="47">
        <v>0.23599999999999999</v>
      </c>
      <c r="I708" s="25">
        <v>0</v>
      </c>
      <c r="J708" s="48">
        <v>0</v>
      </c>
      <c r="K708" s="49">
        <v>0.20999999999999999</v>
      </c>
      <c r="L708" s="50">
        <v>0</v>
      </c>
      <c r="M708" s="12"/>
      <c r="N708" s="2"/>
      <c r="O708" s="2"/>
      <c r="P708" s="2"/>
      <c r="Q708" s="33">
        <f>IF(ISNUMBER(K708),IF(H708&gt;0,IF(I708&gt;0,J708,0),0),0)</f>
        <v>0</v>
      </c>
      <c r="R708" s="27">
        <f>IF(ISNUMBER(K708)=FALSE,J708,0)</f>
        <v>0</v>
      </c>
    </row>
    <row r="709">
      <c r="A709" s="9"/>
      <c r="B709" s="51" t="s">
        <v>57</v>
      </c>
      <c r="C709" s="1"/>
      <c r="D709" s="1"/>
      <c r="E709" s="52" t="s">
        <v>543</v>
      </c>
      <c r="F709" s="1"/>
      <c r="G709" s="1"/>
      <c r="H709" s="43"/>
      <c r="I709" s="1"/>
      <c r="J709" s="43"/>
      <c r="K709" s="1"/>
      <c r="L709" s="1"/>
      <c r="M709" s="12"/>
      <c r="N709" s="2"/>
      <c r="O709" s="2"/>
      <c r="P709" s="2"/>
      <c r="Q709" s="2"/>
    </row>
    <row r="710">
      <c r="A710" s="9"/>
      <c r="B710" s="51" t="s">
        <v>58</v>
      </c>
      <c r="C710" s="1"/>
      <c r="D710" s="1"/>
      <c r="E710" s="52" t="s">
        <v>7</v>
      </c>
      <c r="F710" s="1"/>
      <c r="G710" s="1"/>
      <c r="H710" s="43"/>
      <c r="I710" s="1"/>
      <c r="J710" s="43"/>
      <c r="K710" s="1"/>
      <c r="L710" s="1"/>
      <c r="M710" s="12"/>
      <c r="N710" s="2"/>
      <c r="O710" s="2"/>
      <c r="P710" s="2"/>
      <c r="Q710" s="2"/>
    </row>
    <row r="711">
      <c r="A711" s="9"/>
      <c r="B711" s="51" t="s">
        <v>60</v>
      </c>
      <c r="C711" s="1"/>
      <c r="D711" s="1"/>
      <c r="E711" s="52" t="s">
        <v>7</v>
      </c>
      <c r="F711" s="1"/>
      <c r="G711" s="1"/>
      <c r="H711" s="43"/>
      <c r="I711" s="1"/>
      <c r="J711" s="43"/>
      <c r="K711" s="1"/>
      <c r="L711" s="1"/>
      <c r="M711" s="12"/>
      <c r="N711" s="2"/>
      <c r="O711" s="2"/>
      <c r="P711" s="2"/>
      <c r="Q711" s="2"/>
    </row>
    <row r="712" thickBot="1">
      <c r="A712" s="9"/>
      <c r="B712" s="53" t="s">
        <v>61</v>
      </c>
      <c r="C712" s="54"/>
      <c r="D712" s="54"/>
      <c r="E712" s="55" t="s">
        <v>421</v>
      </c>
      <c r="F712" s="54"/>
      <c r="G712" s="54"/>
      <c r="H712" s="56"/>
      <c r="I712" s="54"/>
      <c r="J712" s="56"/>
      <c r="K712" s="54"/>
      <c r="L712" s="54"/>
      <c r="M712" s="12"/>
      <c r="N712" s="2"/>
      <c r="O712" s="2"/>
      <c r="P712" s="2"/>
      <c r="Q712" s="2"/>
    </row>
    <row r="713" thickTop="1">
      <c r="A713" s="9"/>
      <c r="B713" s="44">
        <v>6</v>
      </c>
      <c r="C713" s="45" t="s">
        <v>544</v>
      </c>
      <c r="D713" s="45" t="s">
        <v>7</v>
      </c>
      <c r="E713" s="45" t="s">
        <v>545</v>
      </c>
      <c r="F713" s="45" t="s">
        <v>7</v>
      </c>
      <c r="G713" s="46" t="s">
        <v>535</v>
      </c>
      <c r="H713" s="57">
        <v>0.23599999999999999</v>
      </c>
      <c r="I713" s="58">
        <v>0</v>
      </c>
      <c r="J713" s="59">
        <v>0</v>
      </c>
      <c r="K713" s="60">
        <v>0.20999999999999999</v>
      </c>
      <c r="L713" s="61">
        <v>0</v>
      </c>
      <c r="M713" s="12"/>
      <c r="N713" s="2"/>
      <c r="O713" s="2"/>
      <c r="P713" s="2"/>
      <c r="Q713" s="33">
        <f>IF(ISNUMBER(K713),IF(H713&gt;0,IF(I713&gt;0,J713,0),0),0)</f>
        <v>0</v>
      </c>
      <c r="R713" s="27">
        <f>IF(ISNUMBER(K713)=FALSE,J713,0)</f>
        <v>0</v>
      </c>
    </row>
    <row r="714">
      <c r="A714" s="9"/>
      <c r="B714" s="51" t="s">
        <v>57</v>
      </c>
      <c r="C714" s="1"/>
      <c r="D714" s="1"/>
      <c r="E714" s="52" t="s">
        <v>546</v>
      </c>
      <c r="F714" s="1"/>
      <c r="G714" s="1"/>
      <c r="H714" s="43"/>
      <c r="I714" s="1"/>
      <c r="J714" s="43"/>
      <c r="K714" s="1"/>
      <c r="L714" s="1"/>
      <c r="M714" s="12"/>
      <c r="N714" s="2"/>
      <c r="O714" s="2"/>
      <c r="P714" s="2"/>
      <c r="Q714" s="2"/>
    </row>
    <row r="715">
      <c r="A715" s="9"/>
      <c r="B715" s="51" t="s">
        <v>58</v>
      </c>
      <c r="C715" s="1"/>
      <c r="D715" s="1"/>
      <c r="E715" s="52" t="s">
        <v>7</v>
      </c>
      <c r="F715" s="1"/>
      <c r="G715" s="1"/>
      <c r="H715" s="43"/>
      <c r="I715" s="1"/>
      <c r="J715" s="43"/>
      <c r="K715" s="1"/>
      <c r="L715" s="1"/>
      <c r="M715" s="12"/>
      <c r="N715" s="2"/>
      <c r="O715" s="2"/>
      <c r="P715" s="2"/>
      <c r="Q715" s="2"/>
    </row>
    <row r="716">
      <c r="A716" s="9"/>
      <c r="B716" s="51" t="s">
        <v>60</v>
      </c>
      <c r="C716" s="1"/>
      <c r="D716" s="1"/>
      <c r="E716" s="52" t="s">
        <v>7</v>
      </c>
      <c r="F716" s="1"/>
      <c r="G716" s="1"/>
      <c r="H716" s="43"/>
      <c r="I716" s="1"/>
      <c r="J716" s="43"/>
      <c r="K716" s="1"/>
      <c r="L716" s="1"/>
      <c r="M716" s="12"/>
      <c r="N716" s="2"/>
      <c r="O716" s="2"/>
      <c r="P716" s="2"/>
      <c r="Q716" s="2"/>
    </row>
    <row r="717" thickBot="1">
      <c r="A717" s="9"/>
      <c r="B717" s="53" t="s">
        <v>61</v>
      </c>
      <c r="C717" s="54"/>
      <c r="D717" s="54"/>
      <c r="E717" s="55" t="s">
        <v>421</v>
      </c>
      <c r="F717" s="54"/>
      <c r="G717" s="54"/>
      <c r="H717" s="56"/>
      <c r="I717" s="54"/>
      <c r="J717" s="56"/>
      <c r="K717" s="54"/>
      <c r="L717" s="54"/>
      <c r="M717" s="12"/>
      <c r="N717" s="2"/>
      <c r="O717" s="2"/>
      <c r="P717" s="2"/>
      <c r="Q717" s="2"/>
    </row>
    <row r="718" thickTop="1">
      <c r="A718" s="9"/>
      <c r="B718" s="44">
        <v>7</v>
      </c>
      <c r="C718" s="45" t="s">
        <v>547</v>
      </c>
      <c r="D718" s="45" t="s">
        <v>7</v>
      </c>
      <c r="E718" s="45" t="s">
        <v>548</v>
      </c>
      <c r="F718" s="45" t="s">
        <v>7</v>
      </c>
      <c r="G718" s="46" t="s">
        <v>535</v>
      </c>
      <c r="H718" s="57">
        <v>0.23599999999999999</v>
      </c>
      <c r="I718" s="58">
        <v>0</v>
      </c>
      <c r="J718" s="59">
        <v>0</v>
      </c>
      <c r="K718" s="60">
        <v>0.20999999999999999</v>
      </c>
      <c r="L718" s="61">
        <v>0</v>
      </c>
      <c r="M718" s="12"/>
      <c r="N718" s="2"/>
      <c r="O718" s="2"/>
      <c r="P718" s="2"/>
      <c r="Q718" s="33">
        <f>IF(ISNUMBER(K718),IF(H718&gt;0,IF(I718&gt;0,J718,0),0),0)</f>
        <v>0</v>
      </c>
      <c r="R718" s="27">
        <f>IF(ISNUMBER(K718)=FALSE,J718,0)</f>
        <v>0</v>
      </c>
    </row>
    <row r="719">
      <c r="A719" s="9"/>
      <c r="B719" s="51" t="s">
        <v>57</v>
      </c>
      <c r="C719" s="1"/>
      <c r="D719" s="1"/>
      <c r="E719" s="52" t="s">
        <v>549</v>
      </c>
      <c r="F719" s="1"/>
      <c r="G719" s="1"/>
      <c r="H719" s="43"/>
      <c r="I719" s="1"/>
      <c r="J719" s="43"/>
      <c r="K719" s="1"/>
      <c r="L719" s="1"/>
      <c r="M719" s="12"/>
      <c r="N719" s="2"/>
      <c r="O719" s="2"/>
      <c r="P719" s="2"/>
      <c r="Q719" s="2"/>
    </row>
    <row r="720">
      <c r="A720" s="9"/>
      <c r="B720" s="51" t="s">
        <v>58</v>
      </c>
      <c r="C720" s="1"/>
      <c r="D720" s="1"/>
      <c r="E720" s="52" t="s">
        <v>7</v>
      </c>
      <c r="F720" s="1"/>
      <c r="G720" s="1"/>
      <c r="H720" s="43"/>
      <c r="I720" s="1"/>
      <c r="J720" s="43"/>
      <c r="K720" s="1"/>
      <c r="L720" s="1"/>
      <c r="M720" s="12"/>
      <c r="N720" s="2"/>
      <c r="O720" s="2"/>
      <c r="P720" s="2"/>
      <c r="Q720" s="2"/>
    </row>
    <row r="721">
      <c r="A721" s="9"/>
      <c r="B721" s="51" t="s">
        <v>60</v>
      </c>
      <c r="C721" s="1"/>
      <c r="D721" s="1"/>
      <c r="E721" s="52" t="s">
        <v>7</v>
      </c>
      <c r="F721" s="1"/>
      <c r="G721" s="1"/>
      <c r="H721" s="43"/>
      <c r="I721" s="1"/>
      <c r="J721" s="43"/>
      <c r="K721" s="1"/>
      <c r="L721" s="1"/>
      <c r="M721" s="12"/>
      <c r="N721" s="2"/>
      <c r="O721" s="2"/>
      <c r="P721" s="2"/>
      <c r="Q721" s="2"/>
    </row>
    <row r="722" thickBot="1">
      <c r="A722" s="9"/>
      <c r="B722" s="53" t="s">
        <v>61</v>
      </c>
      <c r="C722" s="54"/>
      <c r="D722" s="54"/>
      <c r="E722" s="55" t="s">
        <v>421</v>
      </c>
      <c r="F722" s="54"/>
      <c r="G722" s="54"/>
      <c r="H722" s="56"/>
      <c r="I722" s="54"/>
      <c r="J722" s="56"/>
      <c r="K722" s="54"/>
      <c r="L722" s="54"/>
      <c r="M722" s="12"/>
      <c r="N722" s="2"/>
      <c r="O722" s="2"/>
      <c r="P722" s="2"/>
      <c r="Q722" s="2"/>
    </row>
    <row r="723" thickTop="1">
      <c r="A723" s="9"/>
      <c r="B723" s="44">
        <v>8</v>
      </c>
      <c r="C723" s="45" t="s">
        <v>550</v>
      </c>
      <c r="D723" s="45" t="s">
        <v>7</v>
      </c>
      <c r="E723" s="45" t="s">
        <v>551</v>
      </c>
      <c r="F723" s="45" t="s">
        <v>7</v>
      </c>
      <c r="G723" s="46" t="s">
        <v>535</v>
      </c>
      <c r="H723" s="57">
        <v>0.23599999999999999</v>
      </c>
      <c r="I723" s="58">
        <v>0</v>
      </c>
      <c r="J723" s="59">
        <v>0</v>
      </c>
      <c r="K723" s="60">
        <v>0.20999999999999999</v>
      </c>
      <c r="L723" s="61">
        <v>0</v>
      </c>
      <c r="M723" s="12"/>
      <c r="N723" s="2"/>
      <c r="O723" s="2"/>
      <c r="P723" s="2"/>
      <c r="Q723" s="33">
        <f>IF(ISNUMBER(K723),IF(H723&gt;0,IF(I723&gt;0,J723,0),0),0)</f>
        <v>0</v>
      </c>
      <c r="R723" s="27">
        <f>IF(ISNUMBER(K723)=FALSE,J723,0)</f>
        <v>0</v>
      </c>
    </row>
    <row r="724">
      <c r="A724" s="9"/>
      <c r="B724" s="51" t="s">
        <v>57</v>
      </c>
      <c r="C724" s="1"/>
      <c r="D724" s="1"/>
      <c r="E724" s="52" t="s">
        <v>552</v>
      </c>
      <c r="F724" s="1"/>
      <c r="G724" s="1"/>
      <c r="H724" s="43"/>
      <c r="I724" s="1"/>
      <c r="J724" s="43"/>
      <c r="K724" s="1"/>
      <c r="L724" s="1"/>
      <c r="M724" s="12"/>
      <c r="N724" s="2"/>
      <c r="O724" s="2"/>
      <c r="P724" s="2"/>
      <c r="Q724" s="2"/>
    </row>
    <row r="725">
      <c r="A725" s="9"/>
      <c r="B725" s="51" t="s">
        <v>58</v>
      </c>
      <c r="C725" s="1"/>
      <c r="D725" s="1"/>
      <c r="E725" s="52" t="s">
        <v>7</v>
      </c>
      <c r="F725" s="1"/>
      <c r="G725" s="1"/>
      <c r="H725" s="43"/>
      <c r="I725" s="1"/>
      <c r="J725" s="43"/>
      <c r="K725" s="1"/>
      <c r="L725" s="1"/>
      <c r="M725" s="12"/>
      <c r="N725" s="2"/>
      <c r="O725" s="2"/>
      <c r="P725" s="2"/>
      <c r="Q725" s="2"/>
    </row>
    <row r="726">
      <c r="A726" s="9"/>
      <c r="B726" s="51" t="s">
        <v>60</v>
      </c>
      <c r="C726" s="1"/>
      <c r="D726" s="1"/>
      <c r="E726" s="52" t="s">
        <v>7</v>
      </c>
      <c r="F726" s="1"/>
      <c r="G726" s="1"/>
      <c r="H726" s="43"/>
      <c r="I726" s="1"/>
      <c r="J726" s="43"/>
      <c r="K726" s="1"/>
      <c r="L726" s="1"/>
      <c r="M726" s="12"/>
      <c r="N726" s="2"/>
      <c r="O726" s="2"/>
      <c r="P726" s="2"/>
      <c r="Q726" s="2"/>
    </row>
    <row r="727" thickBot="1">
      <c r="A727" s="9"/>
      <c r="B727" s="53" t="s">
        <v>61</v>
      </c>
      <c r="C727" s="54"/>
      <c r="D727" s="54"/>
      <c r="E727" s="55" t="s">
        <v>421</v>
      </c>
      <c r="F727" s="54"/>
      <c r="G727" s="54"/>
      <c r="H727" s="56"/>
      <c r="I727" s="54"/>
      <c r="J727" s="56"/>
      <c r="K727" s="54"/>
      <c r="L727" s="54"/>
      <c r="M727" s="12"/>
      <c r="N727" s="2"/>
      <c r="O727" s="2"/>
      <c r="P727" s="2"/>
      <c r="Q727" s="2"/>
    </row>
    <row r="728" thickTop="1" thickBot="1" ht="25" customHeight="1">
      <c r="A728" s="9"/>
      <c r="B728" s="1"/>
      <c r="C728" s="62" t="s">
        <v>269</v>
      </c>
      <c r="D728" s="1"/>
      <c r="E728" s="62" t="s">
        <v>270</v>
      </c>
      <c r="F728" s="1"/>
      <c r="G728" s="63" t="s">
        <v>122</v>
      </c>
      <c r="H728" s="64">
        <v>0</v>
      </c>
      <c r="I728" s="63" t="s">
        <v>123</v>
      </c>
      <c r="J728" s="65">
        <f>(L728-H728)</f>
        <v>0</v>
      </c>
      <c r="K728" s="63" t="s">
        <v>124</v>
      </c>
      <c r="L728" s="66">
        <v>0</v>
      </c>
      <c r="M728" s="12"/>
      <c r="N728" s="2"/>
      <c r="O728" s="2"/>
      <c r="P728" s="2"/>
      <c r="Q728" s="33">
        <f>0+Q708+Q713+Q718+Q723</f>
        <v>0</v>
      </c>
      <c r="R728" s="27">
        <f>0+R708+R713+R718+R723</f>
        <v>0</v>
      </c>
      <c r="S728" s="67">
        <f>Q728*(1+J728)+R728</f>
        <v>0</v>
      </c>
    </row>
    <row r="729" thickTop="1" thickBot="1" ht="25" customHeight="1">
      <c r="A729" s="9"/>
      <c r="B729" s="68"/>
      <c r="C729" s="68"/>
      <c r="D729" s="68"/>
      <c r="E729" s="68"/>
      <c r="F729" s="68"/>
      <c r="G729" s="69" t="s">
        <v>125</v>
      </c>
      <c r="H729" s="70">
        <v>0</v>
      </c>
      <c r="I729" s="69" t="s">
        <v>126</v>
      </c>
      <c r="J729" s="71">
        <v>0</v>
      </c>
      <c r="K729" s="69" t="s">
        <v>127</v>
      </c>
      <c r="L729" s="72">
        <v>0</v>
      </c>
      <c r="M729" s="12"/>
      <c r="N729" s="2"/>
      <c r="O729" s="2"/>
      <c r="P729" s="2"/>
      <c r="Q729" s="2"/>
    </row>
    <row r="730" ht="40" customHeight="1">
      <c r="A730" s="9"/>
      <c r="B730" s="73" t="s">
        <v>553</v>
      </c>
      <c r="C730" s="1"/>
      <c r="D730" s="1"/>
      <c r="E730" s="1"/>
      <c r="F730" s="1"/>
      <c r="G730" s="1"/>
      <c r="H730" s="43"/>
      <c r="I730" s="1"/>
      <c r="J730" s="43"/>
      <c r="K730" s="1"/>
      <c r="L730" s="1"/>
      <c r="M730" s="12"/>
      <c r="N730" s="2"/>
      <c r="O730" s="2"/>
      <c r="P730" s="2"/>
      <c r="Q730" s="2"/>
    </row>
    <row r="731">
      <c r="A731" s="9"/>
      <c r="B731" s="44">
        <v>9</v>
      </c>
      <c r="C731" s="45" t="s">
        <v>554</v>
      </c>
      <c r="D731" s="45" t="s">
        <v>7</v>
      </c>
      <c r="E731" s="45" t="s">
        <v>555</v>
      </c>
      <c r="F731" s="45" t="s">
        <v>7</v>
      </c>
      <c r="G731" s="46" t="s">
        <v>535</v>
      </c>
      <c r="H731" s="47">
        <v>0.23599999999999999</v>
      </c>
      <c r="I731" s="25">
        <v>0</v>
      </c>
      <c r="J731" s="48">
        <v>0</v>
      </c>
      <c r="K731" s="49">
        <v>0.20999999999999999</v>
      </c>
      <c r="L731" s="50">
        <v>0</v>
      </c>
      <c r="M731" s="12"/>
      <c r="N731" s="2"/>
      <c r="O731" s="2"/>
      <c r="P731" s="2"/>
      <c r="Q731" s="33">
        <f>IF(ISNUMBER(K731),IF(H731&gt;0,IF(I731&gt;0,J731,0),0),0)</f>
        <v>0</v>
      </c>
      <c r="R731" s="27">
        <f>IF(ISNUMBER(K731)=FALSE,J731,0)</f>
        <v>0</v>
      </c>
    </row>
    <row r="732">
      <c r="A732" s="9"/>
      <c r="B732" s="51" t="s">
        <v>57</v>
      </c>
      <c r="C732" s="1"/>
      <c r="D732" s="1"/>
      <c r="E732" s="52" t="s">
        <v>556</v>
      </c>
      <c r="F732" s="1"/>
      <c r="G732" s="1"/>
      <c r="H732" s="43"/>
      <c r="I732" s="1"/>
      <c r="J732" s="43"/>
      <c r="K732" s="1"/>
      <c r="L732" s="1"/>
      <c r="M732" s="12"/>
      <c r="N732" s="2"/>
      <c r="O732" s="2"/>
      <c r="P732" s="2"/>
      <c r="Q732" s="2"/>
    </row>
    <row r="733">
      <c r="A733" s="9"/>
      <c r="B733" s="51" t="s">
        <v>58</v>
      </c>
      <c r="C733" s="1"/>
      <c r="D733" s="1"/>
      <c r="E733" s="52" t="s">
        <v>7</v>
      </c>
      <c r="F733" s="1"/>
      <c r="G733" s="1"/>
      <c r="H733" s="43"/>
      <c r="I733" s="1"/>
      <c r="J733" s="43"/>
      <c r="K733" s="1"/>
      <c r="L733" s="1"/>
      <c r="M733" s="12"/>
      <c r="N733" s="2"/>
      <c r="O733" s="2"/>
      <c r="P733" s="2"/>
      <c r="Q733" s="2"/>
    </row>
    <row r="734">
      <c r="A734" s="9"/>
      <c r="B734" s="51" t="s">
        <v>60</v>
      </c>
      <c r="C734" s="1"/>
      <c r="D734" s="1"/>
      <c r="E734" s="52" t="s">
        <v>7</v>
      </c>
      <c r="F734" s="1"/>
      <c r="G734" s="1"/>
      <c r="H734" s="43"/>
      <c r="I734" s="1"/>
      <c r="J734" s="43"/>
      <c r="K734" s="1"/>
      <c r="L734" s="1"/>
      <c r="M734" s="12"/>
      <c r="N734" s="2"/>
      <c r="O734" s="2"/>
      <c r="P734" s="2"/>
      <c r="Q734" s="2"/>
    </row>
    <row r="735" thickBot="1">
      <c r="A735" s="9"/>
      <c r="B735" s="53" t="s">
        <v>61</v>
      </c>
      <c r="C735" s="54"/>
      <c r="D735" s="54"/>
      <c r="E735" s="55" t="s">
        <v>421</v>
      </c>
      <c r="F735" s="54"/>
      <c r="G735" s="54"/>
      <c r="H735" s="56"/>
      <c r="I735" s="54"/>
      <c r="J735" s="56"/>
      <c r="K735" s="54"/>
      <c r="L735" s="54"/>
      <c r="M735" s="12"/>
      <c r="N735" s="2"/>
      <c r="O735" s="2"/>
      <c r="P735" s="2"/>
      <c r="Q735" s="2"/>
    </row>
    <row r="736" thickTop="1" thickBot="1" ht="25" customHeight="1">
      <c r="A736" s="9"/>
      <c r="B736" s="1"/>
      <c r="C736" s="62" t="s">
        <v>271</v>
      </c>
      <c r="D736" s="1"/>
      <c r="E736" s="62" t="s">
        <v>272</v>
      </c>
      <c r="F736" s="1"/>
      <c r="G736" s="63" t="s">
        <v>122</v>
      </c>
      <c r="H736" s="64">
        <v>0</v>
      </c>
      <c r="I736" s="63" t="s">
        <v>123</v>
      </c>
      <c r="J736" s="65">
        <f>(L736-H736)</f>
        <v>0</v>
      </c>
      <c r="K736" s="63" t="s">
        <v>124</v>
      </c>
      <c r="L736" s="66">
        <v>0</v>
      </c>
      <c r="M736" s="12"/>
      <c r="N736" s="2"/>
      <c r="O736" s="2"/>
      <c r="P736" s="2"/>
      <c r="Q736" s="33">
        <f>0+Q731</f>
        <v>0</v>
      </c>
      <c r="R736" s="27">
        <f>0+R731</f>
        <v>0</v>
      </c>
      <c r="S736" s="67">
        <f>Q736*(1+J736)+R736</f>
        <v>0</v>
      </c>
    </row>
    <row r="737" thickTop="1" thickBot="1" ht="25" customHeight="1">
      <c r="A737" s="9"/>
      <c r="B737" s="68"/>
      <c r="C737" s="68"/>
      <c r="D737" s="68"/>
      <c r="E737" s="68"/>
      <c r="F737" s="68"/>
      <c r="G737" s="69" t="s">
        <v>125</v>
      </c>
      <c r="H737" s="70">
        <v>0</v>
      </c>
      <c r="I737" s="69" t="s">
        <v>126</v>
      </c>
      <c r="J737" s="71">
        <v>0</v>
      </c>
      <c r="K737" s="69" t="s">
        <v>127</v>
      </c>
      <c r="L737" s="72">
        <v>0</v>
      </c>
      <c r="M737" s="12"/>
      <c r="N737" s="2"/>
      <c r="O737" s="2"/>
      <c r="P737" s="2"/>
      <c r="Q737" s="2"/>
    </row>
    <row r="738" ht="40" customHeight="1">
      <c r="A738" s="9"/>
      <c r="B738" s="73" t="s">
        <v>557</v>
      </c>
      <c r="C738" s="1"/>
      <c r="D738" s="1"/>
      <c r="E738" s="1"/>
      <c r="F738" s="1"/>
      <c r="G738" s="1"/>
      <c r="H738" s="43"/>
      <c r="I738" s="1"/>
      <c r="J738" s="43"/>
      <c r="K738" s="1"/>
      <c r="L738" s="1"/>
      <c r="M738" s="12"/>
      <c r="N738" s="2"/>
      <c r="O738" s="2"/>
      <c r="P738" s="2"/>
      <c r="Q738" s="2"/>
    </row>
    <row r="739">
      <c r="A739" s="9"/>
      <c r="B739" s="44">
        <v>10</v>
      </c>
      <c r="C739" s="45" t="s">
        <v>558</v>
      </c>
      <c r="D739" s="45" t="s">
        <v>7</v>
      </c>
      <c r="E739" s="45" t="s">
        <v>559</v>
      </c>
      <c r="F739" s="45" t="s">
        <v>7</v>
      </c>
      <c r="G739" s="46" t="s">
        <v>211</v>
      </c>
      <c r="H739" s="47">
        <v>1</v>
      </c>
      <c r="I739" s="25">
        <v>0</v>
      </c>
      <c r="J739" s="48">
        <v>0</v>
      </c>
      <c r="K739" s="49">
        <v>0.20999999999999999</v>
      </c>
      <c r="L739" s="50">
        <v>0</v>
      </c>
      <c r="M739" s="12"/>
      <c r="N739" s="2"/>
      <c r="O739" s="2"/>
      <c r="P739" s="2"/>
      <c r="Q739" s="33">
        <f>IF(ISNUMBER(K739),IF(H739&gt;0,IF(I739&gt;0,J739,0),0),0)</f>
        <v>0</v>
      </c>
      <c r="R739" s="27">
        <f>IF(ISNUMBER(K739)=FALSE,J739,0)</f>
        <v>0</v>
      </c>
    </row>
    <row r="740">
      <c r="A740" s="9"/>
      <c r="B740" s="51" t="s">
        <v>57</v>
      </c>
      <c r="C740" s="1"/>
      <c r="D740" s="1"/>
      <c r="E740" s="52" t="s">
        <v>560</v>
      </c>
      <c r="F740" s="1"/>
      <c r="G740" s="1"/>
      <c r="H740" s="43"/>
      <c r="I740" s="1"/>
      <c r="J740" s="43"/>
      <c r="K740" s="1"/>
      <c r="L740" s="1"/>
      <c r="M740" s="12"/>
      <c r="N740" s="2"/>
      <c r="O740" s="2"/>
      <c r="P740" s="2"/>
      <c r="Q740" s="2"/>
    </row>
    <row r="741">
      <c r="A741" s="9"/>
      <c r="B741" s="51" t="s">
        <v>58</v>
      </c>
      <c r="C741" s="1"/>
      <c r="D741" s="1"/>
      <c r="E741" s="52" t="s">
        <v>7</v>
      </c>
      <c r="F741" s="1"/>
      <c r="G741" s="1"/>
      <c r="H741" s="43"/>
      <c r="I741" s="1"/>
      <c r="J741" s="43"/>
      <c r="K741" s="1"/>
      <c r="L741" s="1"/>
      <c r="M741" s="12"/>
      <c r="N741" s="2"/>
      <c r="O741" s="2"/>
      <c r="P741" s="2"/>
      <c r="Q741" s="2"/>
    </row>
    <row r="742">
      <c r="A742" s="9"/>
      <c r="B742" s="51" t="s">
        <v>60</v>
      </c>
      <c r="C742" s="1"/>
      <c r="D742" s="1"/>
      <c r="E742" s="52" t="s">
        <v>7</v>
      </c>
      <c r="F742" s="1"/>
      <c r="G742" s="1"/>
      <c r="H742" s="43"/>
      <c r="I742" s="1"/>
      <c r="J742" s="43"/>
      <c r="K742" s="1"/>
      <c r="L742" s="1"/>
      <c r="M742" s="12"/>
      <c r="N742" s="2"/>
      <c r="O742" s="2"/>
      <c r="P742" s="2"/>
      <c r="Q742" s="2"/>
    </row>
    <row r="743" thickBot="1">
      <c r="A743" s="9"/>
      <c r="B743" s="53" t="s">
        <v>61</v>
      </c>
      <c r="C743" s="54"/>
      <c r="D743" s="54"/>
      <c r="E743" s="55" t="s">
        <v>421</v>
      </c>
      <c r="F743" s="54"/>
      <c r="G743" s="54"/>
      <c r="H743" s="56"/>
      <c r="I743" s="54"/>
      <c r="J743" s="56"/>
      <c r="K743" s="54"/>
      <c r="L743" s="54"/>
      <c r="M743" s="12"/>
      <c r="N743" s="2"/>
      <c r="O743" s="2"/>
      <c r="P743" s="2"/>
      <c r="Q743" s="2"/>
    </row>
    <row r="744" thickTop="1" thickBot="1" ht="25" customHeight="1">
      <c r="A744" s="9"/>
      <c r="B744" s="1"/>
      <c r="C744" s="62" t="s">
        <v>273</v>
      </c>
      <c r="D744" s="1"/>
      <c r="E744" s="62" t="s">
        <v>274</v>
      </c>
      <c r="F744" s="1"/>
      <c r="G744" s="63" t="s">
        <v>122</v>
      </c>
      <c r="H744" s="64">
        <v>0</v>
      </c>
      <c r="I744" s="63" t="s">
        <v>123</v>
      </c>
      <c r="J744" s="65">
        <f>(L744-H744)</f>
        <v>0</v>
      </c>
      <c r="K744" s="63" t="s">
        <v>124</v>
      </c>
      <c r="L744" s="66">
        <v>0</v>
      </c>
      <c r="M744" s="12"/>
      <c r="N744" s="2"/>
      <c r="O744" s="2"/>
      <c r="P744" s="2"/>
      <c r="Q744" s="33">
        <f>0+Q739</f>
        <v>0</v>
      </c>
      <c r="R744" s="27">
        <f>0+R739</f>
        <v>0</v>
      </c>
      <c r="S744" s="67">
        <f>Q744*(1+J744)+R744</f>
        <v>0</v>
      </c>
    </row>
    <row r="745" thickTop="1" thickBot="1" ht="25" customHeight="1">
      <c r="A745" s="9"/>
      <c r="B745" s="68"/>
      <c r="C745" s="68"/>
      <c r="D745" s="68"/>
      <c r="E745" s="68"/>
      <c r="F745" s="68"/>
      <c r="G745" s="69" t="s">
        <v>125</v>
      </c>
      <c r="H745" s="70">
        <v>0</v>
      </c>
      <c r="I745" s="69" t="s">
        <v>126</v>
      </c>
      <c r="J745" s="71">
        <v>0</v>
      </c>
      <c r="K745" s="69" t="s">
        <v>127</v>
      </c>
      <c r="L745" s="72">
        <v>0</v>
      </c>
      <c r="M745" s="12"/>
      <c r="N745" s="2"/>
      <c r="O745" s="2"/>
      <c r="P745" s="2"/>
      <c r="Q745" s="2"/>
    </row>
    <row r="746">
      <c r="A746" s="13"/>
      <c r="B746" s="4"/>
      <c r="C746" s="4"/>
      <c r="D746" s="4"/>
      <c r="E746" s="4"/>
      <c r="F746" s="4"/>
      <c r="G746" s="4"/>
      <c r="H746" s="74"/>
      <c r="I746" s="4"/>
      <c r="J746" s="74"/>
      <c r="K746" s="4"/>
      <c r="L746" s="4"/>
      <c r="M746" s="14"/>
      <c r="N746" s="2"/>
      <c r="O746" s="2"/>
      <c r="P746" s="2"/>
      <c r="Q746" s="2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"/>
      <c r="O747" s="2"/>
      <c r="P747" s="2"/>
      <c r="Q747" s="2"/>
    </row>
  </sheetData>
  <mergeCells count="56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9:C40"/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7:D77"/>
    <mergeCell ref="B78:D78"/>
    <mergeCell ref="B79:D79"/>
    <mergeCell ref="B80:D80"/>
    <mergeCell ref="B75:L7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3:L163"/>
    <mergeCell ref="B382:D382"/>
    <mergeCell ref="B383:D383"/>
    <mergeCell ref="B384:D384"/>
    <mergeCell ref="B385:D385"/>
    <mergeCell ref="B387:D387"/>
    <mergeCell ref="B388:D388"/>
    <mergeCell ref="B389:D389"/>
    <mergeCell ref="B390:D390"/>
    <mergeCell ref="B392:D392"/>
    <mergeCell ref="B393:D393"/>
    <mergeCell ref="B394:D394"/>
    <mergeCell ref="B395:D395"/>
    <mergeCell ref="B397:D397"/>
    <mergeCell ref="B398:D398"/>
    <mergeCell ref="B399:D399"/>
    <mergeCell ref="B400:D400"/>
    <mergeCell ref="B402:D402"/>
    <mergeCell ref="B403:D403"/>
    <mergeCell ref="B404:D404"/>
    <mergeCell ref="B405:D405"/>
    <mergeCell ref="B466:D466"/>
    <mergeCell ref="B467:D467"/>
    <mergeCell ref="B468:D468"/>
    <mergeCell ref="B469:D469"/>
    <mergeCell ref="B471:D471"/>
    <mergeCell ref="B472:D472"/>
    <mergeCell ref="B473:D473"/>
    <mergeCell ref="B474:D474"/>
    <mergeCell ref="B476:D476"/>
    <mergeCell ref="B477:D477"/>
    <mergeCell ref="B478:D478"/>
    <mergeCell ref="B479:D479"/>
    <mergeCell ref="B481:D481"/>
    <mergeCell ref="B482:D482"/>
    <mergeCell ref="B483:D483"/>
    <mergeCell ref="B484:D484"/>
    <mergeCell ref="B486:D486"/>
    <mergeCell ref="B487:D487"/>
    <mergeCell ref="B488:D488"/>
    <mergeCell ref="B489:D489"/>
    <mergeCell ref="B491:D491"/>
    <mergeCell ref="B492:D492"/>
    <mergeCell ref="B493:D493"/>
    <mergeCell ref="B494:D494"/>
    <mergeCell ref="B496:D496"/>
    <mergeCell ref="B497:D497"/>
    <mergeCell ref="B498:D498"/>
    <mergeCell ref="B499:D499"/>
    <mergeCell ref="B501:D501"/>
    <mergeCell ref="B502:D502"/>
    <mergeCell ref="B503:D503"/>
    <mergeCell ref="B504:D504"/>
    <mergeCell ref="B506:D506"/>
    <mergeCell ref="B507:D507"/>
    <mergeCell ref="B508:D508"/>
    <mergeCell ref="B509:D509"/>
    <mergeCell ref="B511:D511"/>
    <mergeCell ref="B512:D512"/>
    <mergeCell ref="B513:D513"/>
    <mergeCell ref="B514:D514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6:L216"/>
    <mergeCell ref="B554:D554"/>
    <mergeCell ref="B555:D555"/>
    <mergeCell ref="B556:D556"/>
    <mergeCell ref="B557:D557"/>
    <mergeCell ref="B559:D559"/>
    <mergeCell ref="B560:D560"/>
    <mergeCell ref="B561:D561"/>
    <mergeCell ref="B562:D562"/>
    <mergeCell ref="B564:D564"/>
    <mergeCell ref="B565:D565"/>
    <mergeCell ref="B566:D566"/>
    <mergeCell ref="B567:D567"/>
    <mergeCell ref="B569:D569"/>
    <mergeCell ref="B570:D570"/>
    <mergeCell ref="B571:D571"/>
    <mergeCell ref="B572:D572"/>
    <mergeCell ref="B574:D574"/>
    <mergeCell ref="B575:D575"/>
    <mergeCell ref="B576:D576"/>
    <mergeCell ref="B577:D577"/>
    <mergeCell ref="B607:D607"/>
    <mergeCell ref="B608:D608"/>
    <mergeCell ref="B609:D609"/>
    <mergeCell ref="B610:D610"/>
    <mergeCell ref="B612:D612"/>
    <mergeCell ref="B613:D613"/>
    <mergeCell ref="B614:D614"/>
    <mergeCell ref="B615:D615"/>
    <mergeCell ref="B617:D617"/>
    <mergeCell ref="B618:D618"/>
    <mergeCell ref="B619:D619"/>
    <mergeCell ref="B620:D620"/>
    <mergeCell ref="B622:D622"/>
    <mergeCell ref="B623:D623"/>
    <mergeCell ref="B624:D624"/>
    <mergeCell ref="B625:D625"/>
    <mergeCell ref="B627:D627"/>
    <mergeCell ref="B628:D628"/>
    <mergeCell ref="B629:D629"/>
    <mergeCell ref="B630:D630"/>
    <mergeCell ref="B632:D632"/>
    <mergeCell ref="B633:D633"/>
    <mergeCell ref="B634:D634"/>
    <mergeCell ref="B635:D635"/>
    <mergeCell ref="B637:D637"/>
    <mergeCell ref="B638:D638"/>
    <mergeCell ref="B639:D639"/>
    <mergeCell ref="B640:D640"/>
    <mergeCell ref="B642:D642"/>
    <mergeCell ref="B643:D643"/>
    <mergeCell ref="B644:D644"/>
    <mergeCell ref="B645:D645"/>
    <mergeCell ref="B647:D647"/>
    <mergeCell ref="B648:D648"/>
    <mergeCell ref="B649:D649"/>
    <mergeCell ref="B650:D650"/>
    <mergeCell ref="B652:D652"/>
    <mergeCell ref="B653:D653"/>
    <mergeCell ref="B654:D654"/>
    <mergeCell ref="B655:D655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69:L26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37:L337"/>
    <mergeCell ref="B339:D339"/>
    <mergeCell ref="B340:D340"/>
    <mergeCell ref="B341:D341"/>
    <mergeCell ref="B342:D342"/>
    <mergeCell ref="B344:D344"/>
    <mergeCell ref="B345:D345"/>
    <mergeCell ref="B346:D346"/>
    <mergeCell ref="B347:D347"/>
    <mergeCell ref="B349:D349"/>
    <mergeCell ref="B350:D350"/>
    <mergeCell ref="B351:D351"/>
    <mergeCell ref="B352:D352"/>
    <mergeCell ref="B354:D354"/>
    <mergeCell ref="B355:D355"/>
    <mergeCell ref="B356:D356"/>
    <mergeCell ref="B357:D357"/>
    <mergeCell ref="B359:D359"/>
    <mergeCell ref="B360:D360"/>
    <mergeCell ref="B361:D361"/>
    <mergeCell ref="B362:D362"/>
    <mergeCell ref="B364:D364"/>
    <mergeCell ref="B365:D365"/>
    <mergeCell ref="B366:D366"/>
    <mergeCell ref="B367:D367"/>
    <mergeCell ref="B369:D369"/>
    <mergeCell ref="B370:D370"/>
    <mergeCell ref="B371:D371"/>
    <mergeCell ref="B372:D372"/>
    <mergeCell ref="B374:D374"/>
    <mergeCell ref="B375:D375"/>
    <mergeCell ref="B376:D376"/>
    <mergeCell ref="B377:D377"/>
    <mergeCell ref="B380:L380"/>
    <mergeCell ref="B407:D407"/>
    <mergeCell ref="B408:D408"/>
    <mergeCell ref="B409:D409"/>
    <mergeCell ref="B410:D410"/>
    <mergeCell ref="B412:D412"/>
    <mergeCell ref="B413:D413"/>
    <mergeCell ref="B414:D414"/>
    <mergeCell ref="B415:D415"/>
    <mergeCell ref="B417:D417"/>
    <mergeCell ref="B418:D418"/>
    <mergeCell ref="B419:D419"/>
    <mergeCell ref="B420:D420"/>
    <mergeCell ref="B422:D422"/>
    <mergeCell ref="B423:D423"/>
    <mergeCell ref="B424:D424"/>
    <mergeCell ref="B425:D425"/>
    <mergeCell ref="B428:L428"/>
    <mergeCell ref="B430:D430"/>
    <mergeCell ref="B431:D431"/>
    <mergeCell ref="B432:D432"/>
    <mergeCell ref="B433:D433"/>
    <mergeCell ref="B435:D435"/>
    <mergeCell ref="B436:D436"/>
    <mergeCell ref="B437:D437"/>
    <mergeCell ref="B438:D438"/>
    <mergeCell ref="B440:D440"/>
    <mergeCell ref="B441:D441"/>
    <mergeCell ref="B442:D442"/>
    <mergeCell ref="B443:D443"/>
    <mergeCell ref="B445:D445"/>
    <mergeCell ref="B446:D446"/>
    <mergeCell ref="B447:D447"/>
    <mergeCell ref="B448:D448"/>
    <mergeCell ref="B451:L451"/>
    <mergeCell ref="B453:D453"/>
    <mergeCell ref="B454:D454"/>
    <mergeCell ref="B455:D455"/>
    <mergeCell ref="B456:D456"/>
    <mergeCell ref="B458:D458"/>
    <mergeCell ref="B459:D459"/>
    <mergeCell ref="B460:D460"/>
    <mergeCell ref="B461:D461"/>
    <mergeCell ref="B464:L464"/>
    <mergeCell ref="B516:D516"/>
    <mergeCell ref="B517:D517"/>
    <mergeCell ref="B518:D518"/>
    <mergeCell ref="B519:D519"/>
    <mergeCell ref="B521:D521"/>
    <mergeCell ref="B522:D522"/>
    <mergeCell ref="B523:D523"/>
    <mergeCell ref="B524:D524"/>
    <mergeCell ref="B526:D526"/>
    <mergeCell ref="B527:D527"/>
    <mergeCell ref="B528:D528"/>
    <mergeCell ref="B529:D529"/>
    <mergeCell ref="B531:D531"/>
    <mergeCell ref="B532:D532"/>
    <mergeCell ref="B533:D533"/>
    <mergeCell ref="B534:D534"/>
    <mergeCell ref="B536:D536"/>
    <mergeCell ref="B537:D537"/>
    <mergeCell ref="B538:D538"/>
    <mergeCell ref="B539:D539"/>
    <mergeCell ref="B541:D541"/>
    <mergeCell ref="B542:D542"/>
    <mergeCell ref="B543:D543"/>
    <mergeCell ref="B544:D544"/>
    <mergeCell ref="B546:D546"/>
    <mergeCell ref="B547:D547"/>
    <mergeCell ref="B548:D548"/>
    <mergeCell ref="B549:D549"/>
    <mergeCell ref="B552:L552"/>
    <mergeCell ref="B579:D579"/>
    <mergeCell ref="B580:D580"/>
    <mergeCell ref="B581:D581"/>
    <mergeCell ref="B582:D582"/>
    <mergeCell ref="B584:D584"/>
    <mergeCell ref="B585:D585"/>
    <mergeCell ref="B586:D586"/>
    <mergeCell ref="B587:D587"/>
    <mergeCell ref="B589:D589"/>
    <mergeCell ref="B590:D590"/>
    <mergeCell ref="B591:D591"/>
    <mergeCell ref="B592:D592"/>
    <mergeCell ref="B594:D594"/>
    <mergeCell ref="B595:D595"/>
    <mergeCell ref="B596:D596"/>
    <mergeCell ref="B597:D597"/>
    <mergeCell ref="B602:D602"/>
    <mergeCell ref="B603:D603"/>
    <mergeCell ref="B604:D604"/>
    <mergeCell ref="B605:D605"/>
    <mergeCell ref="B600:L600"/>
    <mergeCell ref="B658:L658"/>
    <mergeCell ref="B660:D660"/>
    <mergeCell ref="B661:D661"/>
    <mergeCell ref="B662:D662"/>
    <mergeCell ref="B663:D663"/>
    <mergeCell ref="B665:D665"/>
    <mergeCell ref="B666:D666"/>
    <mergeCell ref="B667:D667"/>
    <mergeCell ref="B668:D668"/>
    <mergeCell ref="B670:D670"/>
    <mergeCell ref="B671:D671"/>
    <mergeCell ref="B672:D672"/>
    <mergeCell ref="B673:D673"/>
    <mergeCell ref="B676:L676"/>
    <mergeCell ref="B678:D678"/>
    <mergeCell ref="B679:D679"/>
    <mergeCell ref="B680:D680"/>
    <mergeCell ref="B681:D681"/>
    <mergeCell ref="B683:D683"/>
    <mergeCell ref="B684:D684"/>
    <mergeCell ref="B685:D685"/>
    <mergeCell ref="B686:D686"/>
    <mergeCell ref="B689:L689"/>
    <mergeCell ref="B691:D691"/>
    <mergeCell ref="B692:D692"/>
    <mergeCell ref="B693:D693"/>
    <mergeCell ref="B694:D694"/>
    <mergeCell ref="B696:D696"/>
    <mergeCell ref="B697:D697"/>
    <mergeCell ref="B698:D698"/>
    <mergeCell ref="B699:D699"/>
    <mergeCell ref="B701:D701"/>
    <mergeCell ref="B702:D702"/>
    <mergeCell ref="B703:D703"/>
    <mergeCell ref="B704:D704"/>
    <mergeCell ref="B709:D709"/>
    <mergeCell ref="B710:D710"/>
    <mergeCell ref="B711:D711"/>
    <mergeCell ref="B712:D712"/>
    <mergeCell ref="B714:D714"/>
    <mergeCell ref="B715:D715"/>
    <mergeCell ref="B716:D716"/>
    <mergeCell ref="B717:D717"/>
    <mergeCell ref="B719:D719"/>
    <mergeCell ref="B720:D720"/>
    <mergeCell ref="B721:D721"/>
    <mergeCell ref="B722:D722"/>
    <mergeCell ref="B724:D724"/>
    <mergeCell ref="B725:D725"/>
    <mergeCell ref="B726:D726"/>
    <mergeCell ref="B727:D727"/>
    <mergeCell ref="B707:L707"/>
    <mergeCell ref="B732:D732"/>
    <mergeCell ref="B733:D733"/>
    <mergeCell ref="B734:D734"/>
    <mergeCell ref="B735:D735"/>
    <mergeCell ref="B730:L730"/>
    <mergeCell ref="B740:D740"/>
    <mergeCell ref="B741:D741"/>
    <mergeCell ref="B742:D742"/>
    <mergeCell ref="B743:D743"/>
    <mergeCell ref="B738:L73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VRN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26</v>
      </c>
      <c r="B10" s="1"/>
      <c r="C10" s="16"/>
      <c r="D10" s="1"/>
      <c r="E10" s="1"/>
      <c r="F10" s="1"/>
      <c r="G10" s="17"/>
      <c r="H10" s="1"/>
      <c r="I10" s="31" t="s">
        <v>27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561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v>0</v>
      </c>
      <c r="K11" s="1"/>
      <c r="L11" s="1"/>
      <c r="M11" s="12"/>
      <c r="N11" s="2"/>
      <c r="O11" s="2"/>
      <c r="P11" s="2"/>
      <c r="Q11" s="33">
        <f>IF(SUM(K20:K21)&gt;0,ROUND(SUM(S20:S21)/SUM(K20:K21)-1,8),0)</f>
        <v>0</v>
      </c>
      <c r="R11" s="27">
        <f>AVERAGE(J62,J85)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31</v>
      </c>
      <c r="C19" s="34"/>
      <c r="D19" s="34"/>
      <c r="E19" s="34" t="s">
        <v>32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 t="s">
        <v>562</v>
      </c>
      <c r="C20" s="1"/>
      <c r="D20" s="1"/>
      <c r="E20" s="37" t="s">
        <v>563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S62</f>
        <v>0</v>
      </c>
    </row>
    <row r="21">
      <c r="A21" s="9"/>
      <c r="B21" s="36" t="s">
        <v>564</v>
      </c>
      <c r="C21" s="1"/>
      <c r="D21" s="1"/>
      <c r="E21" s="37" t="s">
        <v>565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S85</f>
        <v>0</v>
      </c>
    </row>
    <row r="22">
      <c r="A22" s="1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4"/>
      <c r="N22" s="2"/>
      <c r="O22" s="2"/>
      <c r="P22" s="2"/>
      <c r="Q22" s="2"/>
    </row>
    <row r="23" ht="14" customHeight="1">
      <c r="A23" s="4"/>
      <c r="B23" s="28" t="s">
        <v>45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9"/>
      <c r="B25" s="34" t="s">
        <v>46</v>
      </c>
      <c r="C25" s="34" t="s">
        <v>31</v>
      </c>
      <c r="D25" s="34" t="s">
        <v>47</v>
      </c>
      <c r="E25" s="34" t="s">
        <v>32</v>
      </c>
      <c r="F25" s="34" t="s">
        <v>48</v>
      </c>
      <c r="G25" s="35" t="s">
        <v>49</v>
      </c>
      <c r="H25" s="22" t="s">
        <v>50</v>
      </c>
      <c r="I25" s="22" t="s">
        <v>51</v>
      </c>
      <c r="J25" s="22" t="s">
        <v>17</v>
      </c>
      <c r="K25" s="35" t="s">
        <v>52</v>
      </c>
      <c r="L25" s="22" t="s">
        <v>18</v>
      </c>
      <c r="M25" s="39"/>
      <c r="N25" s="2"/>
      <c r="O25" s="2"/>
      <c r="P25" s="2"/>
      <c r="Q25" s="2"/>
    </row>
    <row r="26" ht="40" customHeight="1">
      <c r="A26" s="9"/>
      <c r="B26" s="42" t="s">
        <v>566</v>
      </c>
      <c r="C26" s="1"/>
      <c r="D26" s="1"/>
      <c r="E26" s="1"/>
      <c r="F26" s="1"/>
      <c r="G26" s="1"/>
      <c r="H26" s="43"/>
      <c r="I26" s="1"/>
      <c r="J26" s="43"/>
      <c r="K26" s="1"/>
      <c r="L26" s="1"/>
      <c r="M26" s="12"/>
      <c r="N26" s="2"/>
      <c r="O26" s="2"/>
      <c r="P26" s="2"/>
      <c r="Q26" s="2"/>
    </row>
    <row r="27">
      <c r="A27" s="9"/>
      <c r="B27" s="44">
        <v>1</v>
      </c>
      <c r="C27" s="45" t="s">
        <v>567</v>
      </c>
      <c r="D27" s="45" t="s">
        <v>7</v>
      </c>
      <c r="E27" s="45" t="s">
        <v>568</v>
      </c>
      <c r="F27" s="45" t="s">
        <v>7</v>
      </c>
      <c r="G27" s="46" t="s">
        <v>569</v>
      </c>
      <c r="H27" s="47">
        <v>1</v>
      </c>
      <c r="I27" s="25">
        <v>0</v>
      </c>
      <c r="J27" s="48">
        <v>0</v>
      </c>
      <c r="K27" s="49">
        <v>0.20999999999999999</v>
      </c>
      <c r="L27" s="50">
        <v>0</v>
      </c>
      <c r="M27" s="12"/>
      <c r="N27" s="2"/>
      <c r="O27" s="2"/>
      <c r="P27" s="2"/>
      <c r="Q27" s="33">
        <f>IF(ISNUMBER(K27),IF(H27&gt;0,IF(I27&gt;0,J27,0),0),0)</f>
        <v>0</v>
      </c>
      <c r="R27" s="27">
        <f>IF(ISNUMBER(K27)=FALSE,J27,0)</f>
        <v>0</v>
      </c>
    </row>
    <row r="28">
      <c r="A28" s="9"/>
      <c r="B28" s="51" t="s">
        <v>57</v>
      </c>
      <c r="C28" s="1"/>
      <c r="D28" s="1"/>
      <c r="E28" s="52" t="s">
        <v>568</v>
      </c>
      <c r="F28" s="1"/>
      <c r="G28" s="1"/>
      <c r="H28" s="43"/>
      <c r="I28" s="1"/>
      <c r="J28" s="43"/>
      <c r="K28" s="1"/>
      <c r="L28" s="1"/>
      <c r="M28" s="12"/>
      <c r="N28" s="2"/>
      <c r="O28" s="2"/>
      <c r="P28" s="2"/>
      <c r="Q28" s="2"/>
    </row>
    <row r="29">
      <c r="A29" s="9"/>
      <c r="B29" s="51" t="s">
        <v>58</v>
      </c>
      <c r="C29" s="1"/>
      <c r="D29" s="1"/>
      <c r="E29" s="52" t="s">
        <v>7</v>
      </c>
      <c r="F29" s="1"/>
      <c r="G29" s="1"/>
      <c r="H29" s="43"/>
      <c r="I29" s="1"/>
      <c r="J29" s="43"/>
      <c r="K29" s="1"/>
      <c r="L29" s="1"/>
      <c r="M29" s="12"/>
      <c r="N29" s="2"/>
      <c r="O29" s="2"/>
      <c r="P29" s="2"/>
      <c r="Q29" s="2"/>
    </row>
    <row r="30">
      <c r="A30" s="9"/>
      <c r="B30" s="51" t="s">
        <v>60</v>
      </c>
      <c r="C30" s="1"/>
      <c r="D30" s="1"/>
      <c r="E30" s="52" t="s">
        <v>7</v>
      </c>
      <c r="F30" s="1"/>
      <c r="G30" s="1"/>
      <c r="H30" s="43"/>
      <c r="I30" s="1"/>
      <c r="J30" s="43"/>
      <c r="K30" s="1"/>
      <c r="L30" s="1"/>
      <c r="M30" s="12"/>
      <c r="N30" s="2"/>
      <c r="O30" s="2"/>
      <c r="P30" s="2"/>
      <c r="Q30" s="2"/>
    </row>
    <row r="31" thickBot="1">
      <c r="A31" s="9"/>
      <c r="B31" s="53" t="s">
        <v>61</v>
      </c>
      <c r="C31" s="54"/>
      <c r="D31" s="54"/>
      <c r="E31" s="55" t="s">
        <v>7</v>
      </c>
      <c r="F31" s="54"/>
      <c r="G31" s="54"/>
      <c r="H31" s="56"/>
      <c r="I31" s="54"/>
      <c r="J31" s="56"/>
      <c r="K31" s="54"/>
      <c r="L31" s="54"/>
      <c r="M31" s="12"/>
      <c r="N31" s="2"/>
      <c r="O31" s="2"/>
      <c r="P31" s="2"/>
      <c r="Q31" s="2"/>
    </row>
    <row r="32" thickTop="1">
      <c r="A32" s="9"/>
      <c r="B32" s="44">
        <v>2</v>
      </c>
      <c r="C32" s="45" t="s">
        <v>570</v>
      </c>
      <c r="D32" s="45" t="s">
        <v>7</v>
      </c>
      <c r="E32" s="45" t="s">
        <v>571</v>
      </c>
      <c r="F32" s="45" t="s">
        <v>7</v>
      </c>
      <c r="G32" s="46" t="s">
        <v>569</v>
      </c>
      <c r="H32" s="57">
        <v>1</v>
      </c>
      <c r="I32" s="58">
        <v>0</v>
      </c>
      <c r="J32" s="59">
        <v>0</v>
      </c>
      <c r="K32" s="60">
        <v>0.20999999999999999</v>
      </c>
      <c r="L32" s="61"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51" t="s">
        <v>57</v>
      </c>
      <c r="C33" s="1"/>
      <c r="D33" s="1"/>
      <c r="E33" s="52" t="s">
        <v>571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>
      <c r="A34" s="9"/>
      <c r="B34" s="51" t="s">
        <v>58</v>
      </c>
      <c r="C34" s="1"/>
      <c r="D34" s="1"/>
      <c r="E34" s="52" t="s">
        <v>7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>
      <c r="A35" s="9"/>
      <c r="B35" s="51" t="s">
        <v>60</v>
      </c>
      <c r="C35" s="1"/>
      <c r="D35" s="1"/>
      <c r="E35" s="52" t="s">
        <v>7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 thickBot="1">
      <c r="A36" s="9"/>
      <c r="B36" s="53" t="s">
        <v>61</v>
      </c>
      <c r="C36" s="54"/>
      <c r="D36" s="54"/>
      <c r="E36" s="55" t="s">
        <v>7</v>
      </c>
      <c r="F36" s="54"/>
      <c r="G36" s="54"/>
      <c r="H36" s="56"/>
      <c r="I36" s="54"/>
      <c r="J36" s="56"/>
      <c r="K36" s="54"/>
      <c r="L36" s="54"/>
      <c r="M36" s="12"/>
      <c r="N36" s="2"/>
      <c r="O36" s="2"/>
      <c r="P36" s="2"/>
      <c r="Q36" s="2"/>
    </row>
    <row r="37" thickTop="1">
      <c r="A37" s="9"/>
      <c r="B37" s="44">
        <v>5</v>
      </c>
      <c r="C37" s="45" t="s">
        <v>572</v>
      </c>
      <c r="D37" s="45" t="s">
        <v>7</v>
      </c>
      <c r="E37" s="45" t="s">
        <v>573</v>
      </c>
      <c r="F37" s="45" t="s">
        <v>7</v>
      </c>
      <c r="G37" s="46" t="s">
        <v>569</v>
      </c>
      <c r="H37" s="57">
        <v>1</v>
      </c>
      <c r="I37" s="58">
        <v>0</v>
      </c>
      <c r="J37" s="59">
        <v>0</v>
      </c>
      <c r="K37" s="60">
        <v>0.20999999999999999</v>
      </c>
      <c r="L37" s="61"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51" t="s">
        <v>57</v>
      </c>
      <c r="C38" s="1"/>
      <c r="D38" s="1"/>
      <c r="E38" s="52" t="s">
        <v>573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>
      <c r="A39" s="9"/>
      <c r="B39" s="51" t="s">
        <v>58</v>
      </c>
      <c r="C39" s="1"/>
      <c r="D39" s="1"/>
      <c r="E39" s="52" t="s">
        <v>7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>
      <c r="A40" s="9"/>
      <c r="B40" s="51" t="s">
        <v>60</v>
      </c>
      <c r="C40" s="1"/>
      <c r="D40" s="1"/>
      <c r="E40" s="52" t="s">
        <v>7</v>
      </c>
      <c r="F40" s="1"/>
      <c r="G40" s="1"/>
      <c r="H40" s="43"/>
      <c r="I40" s="1"/>
      <c r="J40" s="43"/>
      <c r="K40" s="1"/>
      <c r="L40" s="1"/>
      <c r="M40" s="12"/>
      <c r="N40" s="2"/>
      <c r="O40" s="2"/>
      <c r="P40" s="2"/>
      <c r="Q40" s="2"/>
    </row>
    <row r="41" thickBot="1">
      <c r="A41" s="9"/>
      <c r="B41" s="53" t="s">
        <v>61</v>
      </c>
      <c r="C41" s="54"/>
      <c r="D41" s="54"/>
      <c r="E41" s="55" t="s">
        <v>7</v>
      </c>
      <c r="F41" s="54"/>
      <c r="G41" s="54"/>
      <c r="H41" s="56"/>
      <c r="I41" s="54"/>
      <c r="J41" s="56"/>
      <c r="K41" s="54"/>
      <c r="L41" s="54"/>
      <c r="M41" s="12"/>
      <c r="N41" s="2"/>
      <c r="O41" s="2"/>
      <c r="P41" s="2"/>
      <c r="Q41" s="2"/>
    </row>
    <row r="42" thickTop="1">
      <c r="A42" s="9"/>
      <c r="B42" s="44">
        <v>6</v>
      </c>
      <c r="C42" s="45" t="s">
        <v>574</v>
      </c>
      <c r="D42" s="45" t="s">
        <v>7</v>
      </c>
      <c r="E42" s="45" t="s">
        <v>575</v>
      </c>
      <c r="F42" s="45" t="s">
        <v>7</v>
      </c>
      <c r="G42" s="46" t="s">
        <v>569</v>
      </c>
      <c r="H42" s="57">
        <v>1</v>
      </c>
      <c r="I42" s="58">
        <v>0</v>
      </c>
      <c r="J42" s="59">
        <v>0</v>
      </c>
      <c r="K42" s="60">
        <v>0.20999999999999999</v>
      </c>
      <c r="L42" s="61"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51" t="s">
        <v>57</v>
      </c>
      <c r="C43" s="1"/>
      <c r="D43" s="1"/>
      <c r="E43" s="52" t="s">
        <v>575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>
      <c r="A44" s="9"/>
      <c r="B44" s="51" t="s">
        <v>58</v>
      </c>
      <c r="C44" s="1"/>
      <c r="D44" s="1"/>
      <c r="E44" s="52" t="s">
        <v>7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>
      <c r="A45" s="9"/>
      <c r="B45" s="51" t="s">
        <v>60</v>
      </c>
      <c r="C45" s="1"/>
      <c r="D45" s="1"/>
      <c r="E45" s="52" t="s">
        <v>7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 thickBot="1">
      <c r="A46" s="9"/>
      <c r="B46" s="53" t="s">
        <v>61</v>
      </c>
      <c r="C46" s="54"/>
      <c r="D46" s="54"/>
      <c r="E46" s="55" t="s">
        <v>7</v>
      </c>
      <c r="F46" s="54"/>
      <c r="G46" s="54"/>
      <c r="H46" s="56"/>
      <c r="I46" s="54"/>
      <c r="J46" s="56"/>
      <c r="K46" s="54"/>
      <c r="L46" s="54"/>
      <c r="M46" s="12"/>
      <c r="N46" s="2"/>
      <c r="O46" s="2"/>
      <c r="P46" s="2"/>
      <c r="Q46" s="2"/>
    </row>
    <row r="47" thickTop="1">
      <c r="A47" s="9"/>
      <c r="B47" s="44">
        <v>7</v>
      </c>
      <c r="C47" s="45" t="s">
        <v>576</v>
      </c>
      <c r="D47" s="45" t="s">
        <v>7</v>
      </c>
      <c r="E47" s="45" t="s">
        <v>577</v>
      </c>
      <c r="F47" s="45" t="s">
        <v>7</v>
      </c>
      <c r="G47" s="46" t="s">
        <v>162</v>
      </c>
      <c r="H47" s="57">
        <v>2</v>
      </c>
      <c r="I47" s="58">
        <v>0</v>
      </c>
      <c r="J47" s="59">
        <v>0</v>
      </c>
      <c r="K47" s="60">
        <v>0.20999999999999999</v>
      </c>
      <c r="L47" s="61"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51" t="s">
        <v>57</v>
      </c>
      <c r="C48" s="1"/>
      <c r="D48" s="1"/>
      <c r="E48" s="52" t="s">
        <v>577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>
      <c r="A49" s="9"/>
      <c r="B49" s="51" t="s">
        <v>58</v>
      </c>
      <c r="C49" s="1"/>
      <c r="D49" s="1"/>
      <c r="E49" s="52" t="s">
        <v>7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>
      <c r="A50" s="9"/>
      <c r="B50" s="51" t="s">
        <v>60</v>
      </c>
      <c r="C50" s="1"/>
      <c r="D50" s="1"/>
      <c r="E50" s="52" t="s">
        <v>7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 thickBot="1">
      <c r="A51" s="9"/>
      <c r="B51" s="53" t="s">
        <v>61</v>
      </c>
      <c r="C51" s="54"/>
      <c r="D51" s="54"/>
      <c r="E51" s="55" t="s">
        <v>7</v>
      </c>
      <c r="F51" s="54"/>
      <c r="G51" s="54"/>
      <c r="H51" s="56"/>
      <c r="I51" s="54"/>
      <c r="J51" s="56"/>
      <c r="K51" s="54"/>
      <c r="L51" s="54"/>
      <c r="M51" s="12"/>
      <c r="N51" s="2"/>
      <c r="O51" s="2"/>
      <c r="P51" s="2"/>
      <c r="Q51" s="2"/>
    </row>
    <row r="52" thickTop="1">
      <c r="A52" s="9"/>
      <c r="B52" s="44">
        <v>8</v>
      </c>
      <c r="C52" s="45" t="s">
        <v>578</v>
      </c>
      <c r="D52" s="45" t="s">
        <v>7</v>
      </c>
      <c r="E52" s="45" t="s">
        <v>579</v>
      </c>
      <c r="F52" s="45" t="s">
        <v>7</v>
      </c>
      <c r="G52" s="46" t="s">
        <v>162</v>
      </c>
      <c r="H52" s="57">
        <v>2</v>
      </c>
      <c r="I52" s="58">
        <v>0</v>
      </c>
      <c r="J52" s="59">
        <v>0</v>
      </c>
      <c r="K52" s="60">
        <v>0.20999999999999999</v>
      </c>
      <c r="L52" s="61"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51" t="s">
        <v>57</v>
      </c>
      <c r="C53" s="1"/>
      <c r="D53" s="1"/>
      <c r="E53" s="52" t="s">
        <v>579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>
      <c r="A54" s="9"/>
      <c r="B54" s="51" t="s">
        <v>58</v>
      </c>
      <c r="C54" s="1"/>
      <c r="D54" s="1"/>
      <c r="E54" s="52" t="s">
        <v>7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>
      <c r="A55" s="9"/>
      <c r="B55" s="51" t="s">
        <v>60</v>
      </c>
      <c r="C55" s="1"/>
      <c r="D55" s="1"/>
      <c r="E55" s="52" t="s">
        <v>7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 thickBot="1">
      <c r="A56" s="9"/>
      <c r="B56" s="53" t="s">
        <v>61</v>
      </c>
      <c r="C56" s="54"/>
      <c r="D56" s="54"/>
      <c r="E56" s="55" t="s">
        <v>7</v>
      </c>
      <c r="F56" s="54"/>
      <c r="G56" s="54"/>
      <c r="H56" s="56"/>
      <c r="I56" s="54"/>
      <c r="J56" s="56"/>
      <c r="K56" s="54"/>
      <c r="L56" s="54"/>
      <c r="M56" s="12"/>
      <c r="N56" s="2"/>
      <c r="O56" s="2"/>
      <c r="P56" s="2"/>
      <c r="Q56" s="2"/>
    </row>
    <row r="57" thickTop="1">
      <c r="A57" s="9"/>
      <c r="B57" s="44">
        <v>10</v>
      </c>
      <c r="C57" s="45" t="s">
        <v>580</v>
      </c>
      <c r="D57" s="45" t="s">
        <v>7</v>
      </c>
      <c r="E57" s="45" t="s">
        <v>581</v>
      </c>
      <c r="F57" s="45" t="s">
        <v>7</v>
      </c>
      <c r="G57" s="46" t="s">
        <v>569</v>
      </c>
      <c r="H57" s="57">
        <v>1</v>
      </c>
      <c r="I57" s="58">
        <v>0</v>
      </c>
      <c r="J57" s="59">
        <v>0</v>
      </c>
      <c r="K57" s="60">
        <v>0.20999999999999999</v>
      </c>
      <c r="L57" s="61"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>
      <c r="A58" s="9"/>
      <c r="B58" s="51" t="s">
        <v>57</v>
      </c>
      <c r="C58" s="1"/>
      <c r="D58" s="1"/>
      <c r="E58" s="52" t="s">
        <v>581</v>
      </c>
      <c r="F58" s="1"/>
      <c r="G58" s="1"/>
      <c r="H58" s="43"/>
      <c r="I58" s="1"/>
      <c r="J58" s="43"/>
      <c r="K58" s="1"/>
      <c r="L58" s="1"/>
      <c r="M58" s="12"/>
      <c r="N58" s="2"/>
      <c r="O58" s="2"/>
      <c r="P58" s="2"/>
      <c r="Q58" s="2"/>
    </row>
    <row r="59">
      <c r="A59" s="9"/>
      <c r="B59" s="51" t="s">
        <v>58</v>
      </c>
      <c r="C59" s="1"/>
      <c r="D59" s="1"/>
      <c r="E59" s="52" t="s">
        <v>7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>
      <c r="A60" s="9"/>
      <c r="B60" s="51" t="s">
        <v>60</v>
      </c>
      <c r="C60" s="1"/>
      <c r="D60" s="1"/>
      <c r="E60" s="52" t="s">
        <v>7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thickBot="1">
      <c r="A61" s="9"/>
      <c r="B61" s="53" t="s">
        <v>61</v>
      </c>
      <c r="C61" s="54"/>
      <c r="D61" s="54"/>
      <c r="E61" s="55" t="s">
        <v>7</v>
      </c>
      <c r="F61" s="54"/>
      <c r="G61" s="54"/>
      <c r="H61" s="56"/>
      <c r="I61" s="54"/>
      <c r="J61" s="56"/>
      <c r="K61" s="54"/>
      <c r="L61" s="54"/>
      <c r="M61" s="12"/>
      <c r="N61" s="2"/>
      <c r="O61" s="2"/>
      <c r="P61" s="2"/>
      <c r="Q61" s="2"/>
    </row>
    <row r="62" thickTop="1" thickBot="1" ht="25" customHeight="1">
      <c r="A62" s="9"/>
      <c r="B62" s="1"/>
      <c r="C62" s="62" t="s">
        <v>562</v>
      </c>
      <c r="D62" s="1"/>
      <c r="E62" s="62" t="s">
        <v>563</v>
      </c>
      <c r="F62" s="1"/>
      <c r="G62" s="63" t="s">
        <v>122</v>
      </c>
      <c r="H62" s="64">
        <v>0</v>
      </c>
      <c r="I62" s="63" t="s">
        <v>123</v>
      </c>
      <c r="J62" s="65">
        <f>(L62-H62)</f>
        <v>0</v>
      </c>
      <c r="K62" s="63" t="s">
        <v>124</v>
      </c>
      <c r="L62" s="66">
        <v>0</v>
      </c>
      <c r="M62" s="12"/>
      <c r="N62" s="2"/>
      <c r="O62" s="2"/>
      <c r="P62" s="2"/>
      <c r="Q62" s="33">
        <f>0+Q27+Q32+Q37+Q42+Q47+Q52+Q57</f>
        <v>0</v>
      </c>
      <c r="R62" s="27">
        <f>0+R27+R32+R37+R42+R47+R52+R57</f>
        <v>0</v>
      </c>
      <c r="S62" s="67">
        <f>Q62*(1+J62)+R62</f>
        <v>0</v>
      </c>
    </row>
    <row r="63" thickTop="1" thickBot="1" ht="25" customHeight="1">
      <c r="A63" s="9"/>
      <c r="B63" s="68"/>
      <c r="C63" s="68"/>
      <c r="D63" s="68"/>
      <c r="E63" s="68"/>
      <c r="F63" s="68"/>
      <c r="G63" s="69" t="s">
        <v>125</v>
      </c>
      <c r="H63" s="70">
        <v>0</v>
      </c>
      <c r="I63" s="69" t="s">
        <v>126</v>
      </c>
      <c r="J63" s="71">
        <v>0</v>
      </c>
      <c r="K63" s="69" t="s">
        <v>127</v>
      </c>
      <c r="L63" s="72">
        <v>0</v>
      </c>
      <c r="M63" s="12"/>
      <c r="N63" s="2"/>
      <c r="O63" s="2"/>
      <c r="P63" s="2"/>
      <c r="Q63" s="2"/>
    </row>
    <row r="64" ht="40" customHeight="1">
      <c r="A64" s="9"/>
      <c r="B64" s="73" t="s">
        <v>582</v>
      </c>
      <c r="C64" s="1"/>
      <c r="D64" s="1"/>
      <c r="E64" s="1"/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>
      <c r="A65" s="9"/>
      <c r="B65" s="44">
        <v>3</v>
      </c>
      <c r="C65" s="45" t="s">
        <v>583</v>
      </c>
      <c r="D65" s="45" t="s">
        <v>7</v>
      </c>
      <c r="E65" s="45" t="s">
        <v>584</v>
      </c>
      <c r="F65" s="45" t="s">
        <v>7</v>
      </c>
      <c r="G65" s="46" t="s">
        <v>569</v>
      </c>
      <c r="H65" s="47">
        <v>1</v>
      </c>
      <c r="I65" s="25">
        <v>0</v>
      </c>
      <c r="J65" s="48">
        <v>0</v>
      </c>
      <c r="K65" s="49">
        <v>0.20999999999999999</v>
      </c>
      <c r="L65" s="50"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51" t="s">
        <v>57</v>
      </c>
      <c r="C66" s="1"/>
      <c r="D66" s="1"/>
      <c r="E66" s="52" t="s">
        <v>584</v>
      </c>
      <c r="F66" s="1"/>
      <c r="G66" s="1"/>
      <c r="H66" s="43"/>
      <c r="I66" s="1"/>
      <c r="J66" s="43"/>
      <c r="K66" s="1"/>
      <c r="L66" s="1"/>
      <c r="M66" s="12"/>
      <c r="N66" s="2"/>
      <c r="O66" s="2"/>
      <c r="P66" s="2"/>
      <c r="Q66" s="2"/>
    </row>
    <row r="67">
      <c r="A67" s="9"/>
      <c r="B67" s="51" t="s">
        <v>58</v>
      </c>
      <c r="C67" s="1"/>
      <c r="D67" s="1"/>
      <c r="E67" s="52" t="s">
        <v>7</v>
      </c>
      <c r="F67" s="1"/>
      <c r="G67" s="1"/>
      <c r="H67" s="43"/>
      <c r="I67" s="1"/>
      <c r="J67" s="43"/>
      <c r="K67" s="1"/>
      <c r="L67" s="1"/>
      <c r="M67" s="12"/>
      <c r="N67" s="2"/>
      <c r="O67" s="2"/>
      <c r="P67" s="2"/>
      <c r="Q67" s="2"/>
    </row>
    <row r="68">
      <c r="A68" s="9"/>
      <c r="B68" s="51" t="s">
        <v>60</v>
      </c>
      <c r="C68" s="1"/>
      <c r="D68" s="1"/>
      <c r="E68" s="52" t="s">
        <v>7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 thickBot="1">
      <c r="A69" s="9"/>
      <c r="B69" s="53" t="s">
        <v>61</v>
      </c>
      <c r="C69" s="54"/>
      <c r="D69" s="54"/>
      <c r="E69" s="55" t="s">
        <v>7</v>
      </c>
      <c r="F69" s="54"/>
      <c r="G69" s="54"/>
      <c r="H69" s="56"/>
      <c r="I69" s="54"/>
      <c r="J69" s="56"/>
      <c r="K69" s="54"/>
      <c r="L69" s="54"/>
      <c r="M69" s="12"/>
      <c r="N69" s="2"/>
      <c r="O69" s="2"/>
      <c r="P69" s="2"/>
      <c r="Q69" s="2"/>
    </row>
    <row r="70" thickTop="1">
      <c r="A70" s="9"/>
      <c r="B70" s="44">
        <v>4</v>
      </c>
      <c r="C70" s="45" t="s">
        <v>585</v>
      </c>
      <c r="D70" s="45" t="s">
        <v>7</v>
      </c>
      <c r="E70" s="45" t="s">
        <v>586</v>
      </c>
      <c r="F70" s="45" t="s">
        <v>7</v>
      </c>
      <c r="G70" s="46" t="s">
        <v>569</v>
      </c>
      <c r="H70" s="57">
        <v>1</v>
      </c>
      <c r="I70" s="58">
        <v>0</v>
      </c>
      <c r="J70" s="59">
        <v>0</v>
      </c>
      <c r="K70" s="60">
        <v>0.20999999999999999</v>
      </c>
      <c r="L70" s="61"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51" t="s">
        <v>57</v>
      </c>
      <c r="C71" s="1"/>
      <c r="D71" s="1"/>
      <c r="E71" s="52" t="s">
        <v>586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>
      <c r="A72" s="9"/>
      <c r="B72" s="51" t="s">
        <v>58</v>
      </c>
      <c r="C72" s="1"/>
      <c r="D72" s="1"/>
      <c r="E72" s="52" t="s">
        <v>7</v>
      </c>
      <c r="F72" s="1"/>
      <c r="G72" s="1"/>
      <c r="H72" s="43"/>
      <c r="I72" s="1"/>
      <c r="J72" s="43"/>
      <c r="K72" s="1"/>
      <c r="L72" s="1"/>
      <c r="M72" s="12"/>
      <c r="N72" s="2"/>
      <c r="O72" s="2"/>
      <c r="P72" s="2"/>
      <c r="Q72" s="2"/>
    </row>
    <row r="73">
      <c r="A73" s="9"/>
      <c r="B73" s="51" t="s">
        <v>60</v>
      </c>
      <c r="C73" s="1"/>
      <c r="D73" s="1"/>
      <c r="E73" s="52" t="s">
        <v>7</v>
      </c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 thickBot="1">
      <c r="A74" s="9"/>
      <c r="B74" s="53" t="s">
        <v>61</v>
      </c>
      <c r="C74" s="54"/>
      <c r="D74" s="54"/>
      <c r="E74" s="55" t="s">
        <v>7</v>
      </c>
      <c r="F74" s="54"/>
      <c r="G74" s="54"/>
      <c r="H74" s="56"/>
      <c r="I74" s="54"/>
      <c r="J74" s="56"/>
      <c r="K74" s="54"/>
      <c r="L74" s="54"/>
      <c r="M74" s="12"/>
      <c r="N74" s="2"/>
      <c r="O74" s="2"/>
      <c r="P74" s="2"/>
      <c r="Q74" s="2"/>
    </row>
    <row r="75" thickTop="1">
      <c r="A75" s="9"/>
      <c r="B75" s="44">
        <v>9</v>
      </c>
      <c r="C75" s="45" t="s">
        <v>587</v>
      </c>
      <c r="D75" s="45" t="s">
        <v>7</v>
      </c>
      <c r="E75" s="45" t="s">
        <v>270</v>
      </c>
      <c r="F75" s="45" t="s">
        <v>7</v>
      </c>
      <c r="G75" s="46" t="s">
        <v>569</v>
      </c>
      <c r="H75" s="57">
        <v>1</v>
      </c>
      <c r="I75" s="58">
        <v>0</v>
      </c>
      <c r="J75" s="59">
        <v>0</v>
      </c>
      <c r="K75" s="60">
        <v>0.20999999999999999</v>
      </c>
      <c r="L75" s="61"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51" t="s">
        <v>57</v>
      </c>
      <c r="C76" s="1"/>
      <c r="D76" s="1"/>
      <c r="E76" s="52" t="s">
        <v>270</v>
      </c>
      <c r="F76" s="1"/>
      <c r="G76" s="1"/>
      <c r="H76" s="43"/>
      <c r="I76" s="1"/>
      <c r="J76" s="43"/>
      <c r="K76" s="1"/>
      <c r="L76" s="1"/>
      <c r="M76" s="12"/>
      <c r="N76" s="2"/>
      <c r="O76" s="2"/>
      <c r="P76" s="2"/>
      <c r="Q76" s="2"/>
    </row>
    <row r="77">
      <c r="A77" s="9"/>
      <c r="B77" s="51" t="s">
        <v>58</v>
      </c>
      <c r="C77" s="1"/>
      <c r="D77" s="1"/>
      <c r="E77" s="52" t="s">
        <v>7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>
      <c r="A78" s="9"/>
      <c r="B78" s="51" t="s">
        <v>60</v>
      </c>
      <c r="C78" s="1"/>
      <c r="D78" s="1"/>
      <c r="E78" s="52" t="s">
        <v>7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 thickBot="1">
      <c r="A79" s="9"/>
      <c r="B79" s="53" t="s">
        <v>61</v>
      </c>
      <c r="C79" s="54"/>
      <c r="D79" s="54"/>
      <c r="E79" s="55" t="s">
        <v>7</v>
      </c>
      <c r="F79" s="54"/>
      <c r="G79" s="54"/>
      <c r="H79" s="56"/>
      <c r="I79" s="54"/>
      <c r="J79" s="56"/>
      <c r="K79" s="54"/>
      <c r="L79" s="54"/>
      <c r="M79" s="12"/>
      <c r="N79" s="2"/>
      <c r="O79" s="2"/>
      <c r="P79" s="2"/>
      <c r="Q79" s="2"/>
    </row>
    <row r="80" thickTop="1">
      <c r="A80" s="9"/>
      <c r="B80" s="44">
        <v>11</v>
      </c>
      <c r="C80" s="45" t="s">
        <v>588</v>
      </c>
      <c r="D80" s="45" t="s">
        <v>7</v>
      </c>
      <c r="E80" s="45" t="s">
        <v>589</v>
      </c>
      <c r="F80" s="45" t="s">
        <v>7</v>
      </c>
      <c r="G80" s="46" t="s">
        <v>569</v>
      </c>
      <c r="H80" s="57">
        <v>1</v>
      </c>
      <c r="I80" s="58">
        <v>0</v>
      </c>
      <c r="J80" s="59">
        <v>0</v>
      </c>
      <c r="K80" s="60">
        <v>0.20999999999999999</v>
      </c>
      <c r="L80" s="61"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51" t="s">
        <v>57</v>
      </c>
      <c r="C81" s="1"/>
      <c r="D81" s="1"/>
      <c r="E81" s="52" t="s">
        <v>589</v>
      </c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>
      <c r="A82" s="9"/>
      <c r="B82" s="51" t="s">
        <v>58</v>
      </c>
      <c r="C82" s="1"/>
      <c r="D82" s="1"/>
      <c r="E82" s="52" t="s">
        <v>7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>
      <c r="A83" s="9"/>
      <c r="B83" s="51" t="s">
        <v>60</v>
      </c>
      <c r="C83" s="1"/>
      <c r="D83" s="1"/>
      <c r="E83" s="52" t="s">
        <v>7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 thickBot="1">
      <c r="A84" s="9"/>
      <c r="B84" s="53" t="s">
        <v>61</v>
      </c>
      <c r="C84" s="54"/>
      <c r="D84" s="54"/>
      <c r="E84" s="55" t="s">
        <v>7</v>
      </c>
      <c r="F84" s="54"/>
      <c r="G84" s="54"/>
      <c r="H84" s="56"/>
      <c r="I84" s="54"/>
      <c r="J84" s="56"/>
      <c r="K84" s="54"/>
      <c r="L84" s="54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2" t="s">
        <v>564</v>
      </c>
      <c r="D85" s="1"/>
      <c r="E85" s="62" t="s">
        <v>565</v>
      </c>
      <c r="F85" s="1"/>
      <c r="G85" s="63" t="s">
        <v>122</v>
      </c>
      <c r="H85" s="64">
        <v>0</v>
      </c>
      <c r="I85" s="63" t="s">
        <v>123</v>
      </c>
      <c r="J85" s="65">
        <f>(L85-H85)</f>
        <v>0</v>
      </c>
      <c r="K85" s="63" t="s">
        <v>124</v>
      </c>
      <c r="L85" s="66">
        <v>0</v>
      </c>
      <c r="M85" s="12"/>
      <c r="N85" s="2"/>
      <c r="O85" s="2"/>
      <c r="P85" s="2"/>
      <c r="Q85" s="33">
        <f>0+Q65+Q70+Q75+Q80</f>
        <v>0</v>
      </c>
      <c r="R85" s="27">
        <f>0+R65+R70+R75+R80</f>
        <v>0</v>
      </c>
      <c r="S85" s="67">
        <f>Q85*(1+J85)+R85</f>
        <v>0</v>
      </c>
    </row>
    <row r="86" thickTop="1" thickBot="1" ht="25" customHeight="1">
      <c r="A86" s="9"/>
      <c r="B86" s="68"/>
      <c r="C86" s="68"/>
      <c r="D86" s="68"/>
      <c r="E86" s="68"/>
      <c r="F86" s="68"/>
      <c r="G86" s="69" t="s">
        <v>125</v>
      </c>
      <c r="H86" s="70">
        <v>0</v>
      </c>
      <c r="I86" s="69" t="s">
        <v>126</v>
      </c>
      <c r="J86" s="71">
        <v>0</v>
      </c>
      <c r="K86" s="69" t="s">
        <v>127</v>
      </c>
      <c r="L86" s="72">
        <v>0</v>
      </c>
      <c r="M86" s="12"/>
      <c r="N86" s="2"/>
      <c r="O86" s="2"/>
      <c r="P86" s="2"/>
      <c r="Q86" s="2"/>
    </row>
    <row r="87">
      <c r="A87" s="13"/>
      <c r="B87" s="4"/>
      <c r="C87" s="4"/>
      <c r="D87" s="4"/>
      <c r="E87" s="4"/>
      <c r="F87" s="4"/>
      <c r="G87" s="4"/>
      <c r="H87" s="74"/>
      <c r="I87" s="4"/>
      <c r="J87" s="74"/>
      <c r="K87" s="4"/>
      <c r="L87" s="4"/>
      <c r="M87" s="14"/>
      <c r="N87" s="2"/>
      <c r="O87" s="2"/>
      <c r="P87" s="2"/>
      <c r="Q87" s="2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"/>
      <c r="O88" s="2"/>
      <c r="P88" s="2"/>
      <c r="Q88" s="2"/>
    </row>
  </sheetData>
  <mergeCells count="61"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64:L6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3:C24"/>
    <mergeCell ref="B26:L26"/>
    <mergeCell ref="B28:D28"/>
    <mergeCell ref="B29:D29"/>
    <mergeCell ref="B30:D30"/>
    <mergeCell ref="B31:D31"/>
    <mergeCell ref="B33:D33"/>
    <mergeCell ref="B34:D34"/>
    <mergeCell ref="B35:D35"/>
    <mergeCell ref="B36:D36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2025-01-14T11:57:30Z</dcterms:modified>
</cp:coreProperties>
</file>